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FShare01-NAS\contractmanagement\CM_and_Select_Users\QF_Pricing\3_Monthly Updates\2_Working Folders\2025.04\"/>
    </mc:Choice>
  </mc:AlternateContent>
  <xr:revisionPtr revIDLastSave="0" documentId="8_{42FD95D8-D501-408B-89AB-5AFD7A705CB6}" xr6:coauthVersionLast="47" xr6:coauthVersionMax="47" xr10:uidLastSave="{00000000-0000-0000-0000-000000000000}"/>
  <bookViews>
    <workbookView xWindow="-105" yWindow="0" windowWidth="14610" windowHeight="15585" xr2:uid="{40BDA76C-EFAC-4328-8150-1682BDD0C38B}"/>
  </bookViews>
  <sheets>
    <sheet name="VAR" sheetId="1" r:id="rId1"/>
  </sheets>
  <definedNames>
    <definedName name="Inputs">#REF!</definedName>
  </definedNames>
  <calcPr calcId="191029" concurrentManualCount="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1" l="1"/>
  <c r="K36" i="1"/>
  <c r="K38" i="1"/>
  <c r="K10" i="1"/>
  <c r="B81" i="1"/>
  <c r="G4" i="1"/>
  <c r="K14" i="1" l="1"/>
  <c r="K11" i="1"/>
  <c r="K12" i="1"/>
  <c r="K13" i="1"/>
  <c r="D17" i="1"/>
</calcChain>
</file>

<file path=xl/sharedStrings.xml><?xml version="1.0" encoding="utf-8"?>
<sst xmlns="http://schemas.openxmlformats.org/spreadsheetml/2006/main" count="110" uniqueCount="85">
  <si>
    <t>Pacific Gas and Electric Company</t>
  </si>
  <si>
    <t>VARIABLE ENERGY PRICES FOR QUALIFYING FACILITIES</t>
  </si>
  <si>
    <t>Submitted to the California Public Utilities Commission in accordance with Decision 07-09-040.</t>
  </si>
  <si>
    <t>Energy Prices ($/kWh)</t>
  </si>
  <si>
    <t xml:space="preserve">Variable energy price (VP) in $/kWh is calculated based on substituting the variables below into </t>
  </si>
  <si>
    <t>Peak</t>
  </si>
  <si>
    <t>the formula adopted in D. 06-07-032:</t>
  </si>
  <si>
    <t>Partial-Peak</t>
  </si>
  <si>
    <t>Off-Peak</t>
  </si>
  <si>
    <t xml:space="preserve">VP = ((Heat Rate x Seasonal Factor x BTGP) x TOD Factor)) + VOM </t>
  </si>
  <si>
    <t>Super Off-Peak</t>
  </si>
  <si>
    <t>These energy prices do not include applicable line loss adjustments.</t>
  </si>
  <si>
    <t>Monthly Weighted Average</t>
  </si>
  <si>
    <t>Heat Rate</t>
  </si>
  <si>
    <t>=</t>
  </si>
  <si>
    <t>Btu/kWh</t>
  </si>
  <si>
    <t>Seasonal Factor</t>
  </si>
  <si>
    <t>Summer and Winter seasonal factors are both equal to 1.0.</t>
  </si>
  <si>
    <t>BTGP</t>
  </si>
  <si>
    <r>
      <rPr>
        <sz val="7"/>
        <rFont val="Arial"/>
        <family val="2"/>
      </rPr>
      <t xml:space="preserve">Monthly Burnertip Gas Price = </t>
    </r>
    <r>
      <rPr>
        <b/>
        <sz val="7"/>
        <rFont val="Arial"/>
        <family val="2"/>
      </rPr>
      <t>GPn + GTn</t>
    </r>
  </si>
  <si>
    <t>GPn</t>
  </si>
  <si>
    <t>Simple average of natural gas bidweek price indices for PG&amp;E Citygate from Natural Gas Intelligence</t>
  </si>
  <si>
    <t xml:space="preserve"> and Inside FERC's Gas Market Report, as available</t>
  </si>
  <si>
    <t>Average PG&amp;E Citygate Bidweek Index</t>
  </si>
  <si>
    <t>$/MMBtu</t>
  </si>
  <si>
    <t>GTn</t>
  </si>
  <si>
    <t>PG&amp;E’s tariffed G-EG transportation charge and PG&amp;E’S tariffed G-SUR franchise fee surcharge.</t>
  </si>
  <si>
    <t>G-EG**</t>
  </si>
  <si>
    <t>G-SUR</t>
  </si>
  <si>
    <t>Total Transportation Charge</t>
  </si>
  <si>
    <t>Monthly Burnertip Gas Price</t>
  </si>
  <si>
    <t>VOM</t>
  </si>
  <si>
    <t>Operations and Maintenance adder is $2/MWh.</t>
  </si>
  <si>
    <t>$/kWh</t>
  </si>
  <si>
    <t>TOD</t>
  </si>
  <si>
    <t>Energy-only Time-of-Delivery factors</t>
  </si>
  <si>
    <t>TOD  periods are PG&amp;E's TOD periods in effect as of January 1, 2006.</t>
  </si>
  <si>
    <t>Summer (Period A)</t>
  </si>
  <si>
    <t>Winter (Period B)</t>
  </si>
  <si>
    <t>N/A</t>
  </si>
  <si>
    <r>
      <t>Peak</t>
    </r>
    <r>
      <rPr>
        <sz val="7"/>
        <rFont val="Arial"/>
        <family val="2"/>
      </rPr>
      <t xml:space="preserve"> =</t>
    </r>
  </si>
  <si>
    <t>Partial Peak</t>
  </si>
  <si>
    <r>
      <t>Partial-Peak</t>
    </r>
    <r>
      <rPr>
        <sz val="7"/>
        <rFont val="Arial"/>
        <family val="2"/>
      </rPr>
      <t xml:space="preserve"> =</t>
    </r>
  </si>
  <si>
    <t xml:space="preserve">Off Peak &amp;
</t>
  </si>
  <si>
    <t xml:space="preserve">[Total Monthly Hours - (1.20 * (Monthly On Peak plus Partial Peak Hours))] / </t>
  </si>
  <si>
    <r>
      <t>Off-Peak</t>
    </r>
    <r>
      <rPr>
        <sz val="7"/>
        <rFont val="Arial"/>
        <family val="2"/>
      </rPr>
      <t xml:space="preserve">  =</t>
    </r>
  </si>
  <si>
    <t>Super Off</t>
  </si>
  <si>
    <t>(Monthly Off Peak plus Super Off Peak Hours)</t>
  </si>
  <si>
    <r>
      <t>Super Off-Peak</t>
    </r>
    <r>
      <rPr>
        <sz val="7"/>
        <rFont val="Arial"/>
        <family val="2"/>
      </rPr>
      <t xml:space="preserve"> =</t>
    </r>
  </si>
  <si>
    <t>SEASON AND TIME PERIOD DEFINITIONS</t>
  </si>
  <si>
    <t># of Hours</t>
  </si>
  <si>
    <t>Period A - Summer</t>
  </si>
  <si>
    <t>Period B - Winter</t>
  </si>
  <si>
    <t>Time Period</t>
  </si>
  <si>
    <t>May 1 - October 31</t>
  </si>
  <si>
    <t>November 1 - April 30</t>
  </si>
  <si>
    <t>Applicable Days</t>
  </si>
  <si>
    <t>Noon - 6:00 p.m.</t>
  </si>
  <si>
    <t>NA</t>
  </si>
  <si>
    <t>Weekdays except Holidays</t>
  </si>
  <si>
    <t>8:30 a.m. - Noon</t>
  </si>
  <si>
    <t>8:30 a.m. - 9:30 p.m.</t>
  </si>
  <si>
    <t>6:00 p.m. - 9:30 p.m.</t>
  </si>
  <si>
    <t>9:30 p.m. - 1:00 a.m.</t>
  </si>
  <si>
    <t>5:00 a.m. - 8:30 a.m.</t>
  </si>
  <si>
    <t>5:00 a.m. - 1:00 a.m.</t>
  </si>
  <si>
    <t>Weekends &amp; Holidays</t>
  </si>
  <si>
    <t>1:00 a.m. - 5:00 a.m.</t>
  </si>
  <si>
    <t>All Days</t>
  </si>
  <si>
    <t>Total</t>
  </si>
  <si>
    <t>NOTES:</t>
  </si>
  <si>
    <t xml:space="preserve">'2025 Holidays:  New Year's Day (1/1), Presidents' Day (2/17), Memorial Day (5/26), Independence Day (7/4), Labor Day (9/1), Veterans Day (11/11), Thanksgiving Day (11/27) and </t>
  </si>
  <si>
    <t>Christmas Day (12/25). When any holiday listed above falls on Sunday, the following Monday will be recognized as a holiday. No change will be made for holidays falling on Saturday.</t>
  </si>
  <si>
    <t xml:space="preserve">* One of the two price sources used to derive the historical heat rate component, Platts Megawatt Daily, was discontinued as of December 1, 2014. The remaining index, CAISO Integrated </t>
  </si>
  <si>
    <t xml:space="preserve">Forward Market (IFM) NP-15 Data, will continue to be used as the “equivalent successor” of the former price source.  Previously, two price source substitutions were made in the annual </t>
  </si>
  <si>
    <t>heat rate adjustment calculation: (1) CAISO day-ahead NP-15 trading hub LMPs (TH_NP15_GEN-APND) were used in lieu of day-ahead NP-15 pricing from ICE; (2) ICE natural gas forward</t>
  </si>
  <si>
    <t xml:space="preserve"> basis prices (for PG&amp;E Citygate) were used in lieu of basis prices from NYMEX Clearport.  These substitutions were made due to substantial illiquidity and missing prices in the sources </t>
  </si>
  <si>
    <t>previously employed.</t>
  </si>
  <si>
    <t>**The G-EG transportation rate used above reflects exemptions applicable to California Air Resources Board (ARB) Covered Entities. This rate equals the G-EG non-backbone rate, reduced</t>
  </si>
  <si>
    <t xml:space="preserve"> by AB 32 GHG Compliance Costs (Cap-and-Trade Cost Exemption) and the ARB AB32 Cost of Implementation rate component. </t>
  </si>
  <si>
    <t>- PG&amp;E's Variable Energy Prices for QFs are available on PG&amp;E’s website at: www.pge.com/qf</t>
  </si>
  <si>
    <t>Please direct questions regarding this posting to QFPricing@pge.com.</t>
  </si>
  <si>
    <t>Submitted 04/08/2025</t>
  </si>
  <si>
    <t>PG&amp;E AL 5014-G, Non-Backbone</t>
  </si>
  <si>
    <t>PG&amp;E AL 5045-G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</si>
</sst>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mmmm\-yy;@"/>
    <numFmt numFmtId="165" formatCode="_(* #,##0.000000_);_(* \(#,##0.000000\);_(* &quot;-&quot;??_);_(@_)"/>
    <numFmt numFmtId="166" formatCode="0.000000"/>
    <numFmt numFmtId="167" formatCode="_(* #,##0.0000_);_(* \(#,##0.0000\);_(* &quot;-&quot;??_);_(@_)"/>
    <numFmt numFmtId="168" formatCode="_(* #,##0_);_(* \(#,##0\);_(* &quot;-&quot;??_);_(@_)"/>
    <numFmt numFmtId="169" formatCode="0.0000"/>
    <numFmt numFmtId="170" formatCode="#,##0.0000"/>
    <numFmt numFmtId="171" formatCode="&quot;$&quot;#,##0.00000_);[Red]\(&quot;$&quot;#,##0.00000\)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9"/>
      <name val="Arial Narrow"/>
      <family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7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"/>
      <name val="Arial"/>
      <family val="2"/>
    </font>
    <font>
      <sz val="7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2" fillId="0" borderId="0" xfId="2" applyFont="1"/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0" fontId="1" fillId="0" borderId="0" xfId="2" applyAlignment="1">
      <alignment horizontal="center"/>
    </xf>
    <xf numFmtId="0" fontId="2" fillId="0" borderId="0" xfId="2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3" applyFont="1"/>
    <xf numFmtId="0" fontId="2" fillId="0" borderId="0" xfId="3" applyFont="1"/>
    <xf numFmtId="164" fontId="8" fillId="0" borderId="1" xfId="3" applyNumberFormat="1" applyFont="1" applyBorder="1" applyAlignment="1">
      <alignment horizontal="left" indent="1"/>
    </xf>
    <xf numFmtId="0" fontId="8" fillId="2" borderId="2" xfId="3" applyFont="1" applyFill="1" applyBorder="1"/>
    <xf numFmtId="0" fontId="8" fillId="2" borderId="3" xfId="3" applyFont="1" applyFill="1" applyBorder="1" applyAlignment="1">
      <alignment horizontal="right"/>
    </xf>
    <xf numFmtId="0" fontId="8" fillId="2" borderId="1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right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right" indent="1"/>
    </xf>
    <xf numFmtId="0" fontId="9" fillId="0" borderId="4" xfId="3" applyFont="1" applyBorder="1"/>
    <xf numFmtId="0" fontId="8" fillId="0" borderId="0" xfId="3" quotePrefix="1" applyFont="1" applyAlignment="1">
      <alignment vertical="top" wrapText="1"/>
    </xf>
    <xf numFmtId="0" fontId="8" fillId="0" borderId="5" xfId="3" quotePrefix="1" applyFont="1" applyBorder="1" applyAlignment="1">
      <alignment vertical="top" wrapText="1"/>
    </xf>
    <xf numFmtId="0" fontId="10" fillId="0" borderId="0" xfId="3" applyFont="1" applyAlignment="1">
      <alignment horizontal="right" indent="1"/>
    </xf>
    <xf numFmtId="165" fontId="11" fillId="0" borderId="0" xfId="1" applyNumberFormat="1" applyFont="1" applyBorder="1" applyAlignment="1">
      <alignment horizontal="center"/>
    </xf>
    <xf numFmtId="165" fontId="11" fillId="0" borderId="5" xfId="1" applyNumberFormat="1" applyFont="1" applyFill="1" applyBorder="1" applyAlignment="1">
      <alignment horizontal="left"/>
    </xf>
    <xf numFmtId="0" fontId="8" fillId="0" borderId="4" xfId="3" applyFont="1" applyBorder="1" applyAlignment="1">
      <alignment vertical="top"/>
    </xf>
    <xf numFmtId="0" fontId="10" fillId="0" borderId="0" xfId="3" applyFont="1" applyAlignment="1">
      <alignment vertical="center"/>
    </xf>
    <xf numFmtId="166" fontId="11" fillId="0" borderId="0" xfId="1" applyNumberFormat="1" applyFont="1" applyBorder="1" applyAlignment="1">
      <alignment vertical="center"/>
    </xf>
    <xf numFmtId="166" fontId="1" fillId="0" borderId="5" xfId="2" applyNumberForma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8" fillId="0" borderId="4" xfId="3" quotePrefix="1" applyFont="1" applyBorder="1" applyAlignment="1">
      <alignment vertical="top"/>
    </xf>
    <xf numFmtId="166" fontId="7" fillId="0" borderId="0" xfId="3" applyNumberFormat="1" applyFont="1"/>
    <xf numFmtId="0" fontId="8" fillId="0" borderId="4" xfId="3" quotePrefix="1" applyFont="1" applyBorder="1" applyAlignment="1">
      <alignment vertical="top" wrapText="1"/>
    </xf>
    <xf numFmtId="0" fontId="10" fillId="0" borderId="4" xfId="3" quotePrefix="1" applyFont="1" applyBorder="1"/>
    <xf numFmtId="0" fontId="1" fillId="0" borderId="0" xfId="2" applyAlignment="1">
      <alignment wrapText="1"/>
    </xf>
    <xf numFmtId="0" fontId="1" fillId="0" borderId="5" xfId="2" applyBorder="1" applyAlignment="1">
      <alignment wrapText="1"/>
    </xf>
    <xf numFmtId="0" fontId="13" fillId="0" borderId="6" xfId="3" applyFont="1" applyBorder="1"/>
    <xf numFmtId="0" fontId="1" fillId="0" borderId="7" xfId="2" applyBorder="1" applyAlignment="1">
      <alignment wrapText="1"/>
    </xf>
    <xf numFmtId="0" fontId="1" fillId="0" borderId="8" xfId="2" applyBorder="1" applyAlignment="1">
      <alignment wrapText="1"/>
    </xf>
    <xf numFmtId="0" fontId="7" fillId="0" borderId="7" xfId="3" applyFont="1" applyBorder="1"/>
    <xf numFmtId="0" fontId="10" fillId="0" borderId="7" xfId="3" applyFont="1" applyBorder="1" applyAlignment="1">
      <alignment horizontal="right" vertical="center"/>
    </xf>
    <xf numFmtId="166" fontId="11" fillId="0" borderId="7" xfId="1" applyNumberFormat="1" applyFont="1" applyBorder="1" applyAlignment="1">
      <alignment vertical="center"/>
    </xf>
    <xf numFmtId="166" fontId="1" fillId="0" borderId="8" xfId="2" applyNumberFormat="1" applyBorder="1" applyAlignment="1">
      <alignment vertical="center"/>
    </xf>
    <xf numFmtId="0" fontId="10" fillId="0" borderId="0" xfId="3" applyFont="1" applyAlignment="1">
      <alignment horizontal="left" indent="1"/>
    </xf>
    <xf numFmtId="0" fontId="10" fillId="0" borderId="0" xfId="3" quotePrefix="1" applyFont="1" applyAlignment="1">
      <alignment vertical="top" wrapText="1"/>
    </xf>
    <xf numFmtId="0" fontId="10" fillId="0" borderId="0" xfId="3" applyFont="1" applyAlignment="1">
      <alignment horizontal="right"/>
    </xf>
    <xf numFmtId="167" fontId="14" fillId="0" borderId="0" xfId="1" applyNumberFormat="1" applyFont="1" applyFill="1" applyBorder="1" applyAlignment="1">
      <alignment horizontal="left"/>
    </xf>
    <xf numFmtId="165" fontId="11" fillId="0" borderId="0" xfId="1" applyNumberFormat="1" applyFont="1" applyFill="1" applyBorder="1" applyAlignment="1">
      <alignment horizontal="left"/>
    </xf>
    <xf numFmtId="0" fontId="10" fillId="0" borderId="9" xfId="3" applyFont="1" applyBorder="1" applyAlignment="1">
      <alignment horizontal="left" indent="1"/>
    </xf>
    <xf numFmtId="0" fontId="10" fillId="0" borderId="10" xfId="3" quotePrefix="1" applyFont="1" applyBorder="1" applyAlignment="1">
      <alignment vertical="center" wrapText="1"/>
    </xf>
    <xf numFmtId="0" fontId="10" fillId="0" borderId="10" xfId="3" quotePrefix="1" applyFont="1" applyBorder="1" applyAlignment="1">
      <alignment vertical="top" wrapText="1"/>
    </xf>
    <xf numFmtId="0" fontId="10" fillId="0" borderId="10" xfId="3" applyFont="1" applyBorder="1" applyAlignment="1">
      <alignment horizontal="right"/>
    </xf>
    <xf numFmtId="167" fontId="14" fillId="0" borderId="10" xfId="1" applyNumberFormat="1" applyFont="1" applyFill="1" applyBorder="1" applyAlignment="1">
      <alignment horizontal="left"/>
    </xf>
    <xf numFmtId="167" fontId="14" fillId="0" borderId="11" xfId="1" applyNumberFormat="1" applyFont="1" applyFill="1" applyBorder="1" applyAlignment="1">
      <alignment horizontal="left"/>
    </xf>
    <xf numFmtId="165" fontId="11" fillId="0" borderId="10" xfId="1" applyNumberFormat="1" applyFont="1" applyFill="1" applyBorder="1" applyAlignment="1">
      <alignment horizontal="left"/>
    </xf>
    <xf numFmtId="165" fontId="11" fillId="0" borderId="11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vertical="center" indent="1"/>
    </xf>
    <xf numFmtId="0" fontId="10" fillId="0" borderId="0" xfId="3" quotePrefix="1" applyFont="1" applyAlignment="1">
      <alignment horizontal="center" vertical="center" wrapText="1"/>
    </xf>
    <xf numFmtId="167" fontId="14" fillId="0" borderId="0" xfId="1" applyNumberFormat="1" applyFont="1" applyFill="1" applyBorder="1" applyAlignment="1">
      <alignment horizontal="left" vertical="center"/>
    </xf>
    <xf numFmtId="0" fontId="10" fillId="0" borderId="5" xfId="3" applyFont="1" applyBorder="1" applyAlignment="1">
      <alignment horizontal="right" vertical="center"/>
    </xf>
    <xf numFmtId="168" fontId="11" fillId="0" borderId="0" xfId="1" applyNumberFormat="1" applyFont="1" applyFill="1" applyBorder="1" applyAlignment="1">
      <alignment horizontal="right" vertical="center"/>
    </xf>
    <xf numFmtId="167" fontId="11" fillId="0" borderId="5" xfId="1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horizontal="left" indent="1"/>
    </xf>
    <xf numFmtId="0" fontId="10" fillId="0" borderId="7" xfId="3" quotePrefix="1" applyFont="1" applyBorder="1" applyAlignment="1">
      <alignment vertical="center" wrapText="1"/>
    </xf>
    <xf numFmtId="0" fontId="10" fillId="0" borderId="7" xfId="3" quotePrefix="1" applyFont="1" applyBorder="1" applyAlignment="1">
      <alignment vertical="top" wrapText="1"/>
    </xf>
    <xf numFmtId="0" fontId="10" fillId="0" borderId="7" xfId="3" applyFont="1" applyBorder="1" applyAlignment="1">
      <alignment horizontal="right"/>
    </xf>
    <xf numFmtId="167" fontId="14" fillId="0" borderId="7" xfId="1" applyNumberFormat="1" applyFont="1" applyFill="1" applyBorder="1" applyAlignment="1">
      <alignment horizontal="left"/>
    </xf>
    <xf numFmtId="167" fontId="14" fillId="0" borderId="8" xfId="1" applyNumberFormat="1" applyFont="1" applyFill="1" applyBorder="1" applyAlignment="1">
      <alignment horizontal="left" indent="1"/>
    </xf>
    <xf numFmtId="0" fontId="2" fillId="0" borderId="6" xfId="3" applyFont="1" applyBorder="1" applyAlignment="1">
      <alignment horizontal="right"/>
    </xf>
    <xf numFmtId="165" fontId="11" fillId="0" borderId="8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left" indent="1"/>
    </xf>
    <xf numFmtId="0" fontId="10" fillId="0" borderId="0" xfId="3" quotePrefix="1" applyFont="1" applyAlignment="1">
      <alignment vertical="center" wrapText="1"/>
    </xf>
    <xf numFmtId="167" fontId="14" fillId="0" borderId="11" xfId="1" applyNumberFormat="1" applyFont="1" applyFill="1" applyBorder="1" applyAlignment="1">
      <alignment horizontal="left" indent="1"/>
    </xf>
    <xf numFmtId="0" fontId="10" fillId="0" borderId="4" xfId="3" applyFont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10" fillId="0" borderId="12" xfId="3" applyFont="1" applyBorder="1" applyAlignment="1">
      <alignment horizontal="right" vertical="center"/>
    </xf>
    <xf numFmtId="39" fontId="11" fillId="0" borderId="0" xfId="1" applyNumberFormat="1" applyFont="1" applyFill="1" applyBorder="1" applyAlignment="1">
      <alignment horizontal="right" vertical="center"/>
    </xf>
    <xf numFmtId="0" fontId="2" fillId="0" borderId="5" xfId="3" applyFont="1" applyBorder="1"/>
    <xf numFmtId="0" fontId="7" fillId="0" borderId="7" xfId="3" applyFont="1" applyBorder="1" applyAlignment="1">
      <alignment horizontal="right"/>
    </xf>
    <xf numFmtId="3" fontId="7" fillId="0" borderId="7" xfId="3" applyNumberFormat="1" applyFont="1" applyBorder="1" applyAlignment="1">
      <alignment horizontal="center"/>
    </xf>
    <xf numFmtId="165" fontId="11" fillId="0" borderId="7" xfId="1" applyNumberFormat="1" applyFont="1" applyFill="1" applyBorder="1" applyAlignment="1">
      <alignment horizontal="left"/>
    </xf>
    <xf numFmtId="0" fontId="7" fillId="0" borderId="10" xfId="3" applyFont="1" applyBorder="1" applyAlignment="1">
      <alignment horizontal="right"/>
    </xf>
    <xf numFmtId="3" fontId="7" fillId="0" borderId="10" xfId="3" applyNumberFormat="1" applyFont="1" applyBorder="1" applyAlignment="1">
      <alignment horizontal="center"/>
    </xf>
    <xf numFmtId="167" fontId="14" fillId="0" borderId="10" xfId="1" applyNumberFormat="1" applyFont="1" applyFill="1" applyBorder="1" applyAlignment="1">
      <alignment horizontal="left" indent="1"/>
    </xf>
    <xf numFmtId="165" fontId="11" fillId="0" borderId="9" xfId="1" applyNumberFormat="1" applyFont="1" applyFill="1" applyBorder="1" applyAlignment="1">
      <alignment horizontal="left"/>
    </xf>
    <xf numFmtId="0" fontId="10" fillId="0" borderId="4" xfId="3" applyFont="1" applyBorder="1" applyAlignment="1">
      <alignment horizontal="right" indent="1"/>
    </xf>
    <xf numFmtId="0" fontId="10" fillId="0" borderId="0" xfId="3" quotePrefix="1" applyFont="1" applyAlignment="1">
      <alignment horizontal="center" vertical="top" wrapText="1"/>
    </xf>
    <xf numFmtId="0" fontId="10" fillId="0" borderId="0" xfId="2" applyFont="1" applyAlignment="1">
      <alignment vertical="top"/>
    </xf>
    <xf numFmtId="0" fontId="10" fillId="0" borderId="0" xfId="2" quotePrefix="1" applyFont="1" applyAlignment="1">
      <alignment horizontal="center" vertical="top" wrapText="1"/>
    </xf>
    <xf numFmtId="0" fontId="7" fillId="0" borderId="0" xfId="3" applyFont="1" applyAlignment="1">
      <alignment horizontal="right"/>
    </xf>
    <xf numFmtId="3" fontId="7" fillId="0" borderId="0" xfId="3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left" indent="1"/>
    </xf>
    <xf numFmtId="165" fontId="11" fillId="0" borderId="4" xfId="1" applyNumberFormat="1" applyFont="1" applyFill="1" applyBorder="1" applyAlignment="1">
      <alignment horizontal="left"/>
    </xf>
    <xf numFmtId="0" fontId="10" fillId="0" borderId="0" xfId="3" quotePrefix="1" applyFont="1" applyAlignment="1">
      <alignment horizontal="right" vertical="top" wrapText="1"/>
    </xf>
    <xf numFmtId="0" fontId="7" fillId="0" borderId="0" xfId="3" quotePrefix="1" applyFont="1" applyAlignment="1">
      <alignment vertical="top"/>
    </xf>
    <xf numFmtId="0" fontId="10" fillId="0" borderId="4" xfId="3" applyFont="1" applyBorder="1" applyAlignment="1">
      <alignment horizontal="left" vertical="center"/>
    </xf>
    <xf numFmtId="0" fontId="1" fillId="0" borderId="0" xfId="2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10" fillId="0" borderId="0" xfId="3" applyFont="1" applyAlignment="1">
      <alignment horizontal="right" vertical="center"/>
    </xf>
    <xf numFmtId="167" fontId="11" fillId="0" borderId="4" xfId="1" applyNumberFormat="1" applyFont="1" applyFill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7" fillId="0" borderId="0" xfId="3" applyFont="1" applyAlignment="1">
      <alignment horizontal="left" wrapText="1" indent="1"/>
    </xf>
    <xf numFmtId="0" fontId="7" fillId="0" borderId="4" xfId="3" applyFont="1" applyBorder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0" fontId="7" fillId="0" borderId="0" xfId="3" quotePrefix="1" applyFont="1" applyAlignment="1">
      <alignment horizontal="center" vertical="top" wrapText="1"/>
    </xf>
    <xf numFmtId="0" fontId="7" fillId="0" borderId="0" xfId="3" quotePrefix="1" applyFont="1" applyAlignment="1">
      <alignment vertical="top" wrapText="1"/>
    </xf>
    <xf numFmtId="0" fontId="7" fillId="0" borderId="0" xfId="3" applyFont="1" applyAlignment="1">
      <alignment horizontal="right" wrapText="1"/>
    </xf>
    <xf numFmtId="169" fontId="7" fillId="0" borderId="0" xfId="3" quotePrefix="1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center"/>
    </xf>
    <xf numFmtId="0" fontId="7" fillId="0" borderId="5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0" fillId="0" borderId="0" xfId="3" quotePrefix="1" applyFont="1" applyAlignment="1">
      <alignment horizontal="left" vertical="top" wrapText="1"/>
    </xf>
    <xf numFmtId="0" fontId="7" fillId="0" borderId="0" xfId="3" applyFont="1" applyAlignment="1">
      <alignment horizontal="right" vertical="top" wrapText="1"/>
    </xf>
    <xf numFmtId="0" fontId="7" fillId="0" borderId="4" xfId="3" applyFont="1" applyBorder="1"/>
    <xf numFmtId="0" fontId="10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5" fillId="0" borderId="0" xfId="3" applyFont="1" applyAlignment="1">
      <alignment horizontal="center" vertical="top" wrapText="1"/>
    </xf>
    <xf numFmtId="0" fontId="7" fillId="0" borderId="4" xfId="3" applyFont="1" applyBorder="1" applyAlignment="1">
      <alignment horizontal="right"/>
    </xf>
    <xf numFmtId="0" fontId="7" fillId="0" borderId="5" xfId="3" applyFont="1" applyBorder="1"/>
    <xf numFmtId="0" fontId="7" fillId="0" borderId="0" xfId="3" applyFont="1" applyAlignment="1">
      <alignment horizontal="right" indent="1"/>
    </xf>
    <xf numFmtId="0" fontId="2" fillId="0" borderId="0" xfId="3" applyFont="1" applyAlignment="1">
      <alignment horizontal="right"/>
    </xf>
    <xf numFmtId="167" fontId="14" fillId="0" borderId="4" xfId="1" applyNumberFormat="1" applyFont="1" applyFill="1" applyBorder="1" applyAlignment="1">
      <alignment horizontal="right"/>
    </xf>
    <xf numFmtId="0" fontId="7" fillId="0" borderId="5" xfId="3" applyFont="1" applyBorder="1" applyAlignment="1">
      <alignment horizontal="center"/>
    </xf>
    <xf numFmtId="0" fontId="7" fillId="0" borderId="0" xfId="3" applyFont="1" applyAlignment="1">
      <alignment horizontal="left"/>
    </xf>
    <xf numFmtId="0" fontId="7" fillId="0" borderId="5" xfId="3" applyFont="1" applyBorder="1" applyAlignment="1">
      <alignment horizontal="left"/>
    </xf>
    <xf numFmtId="167" fontId="11" fillId="0" borderId="4" xfId="1" applyNumberFormat="1" applyFont="1" applyFill="1" applyBorder="1" applyAlignment="1">
      <alignment horizontal="right"/>
    </xf>
    <xf numFmtId="167" fontId="11" fillId="0" borderId="5" xfId="1" applyNumberFormat="1" applyFont="1" applyFill="1" applyBorder="1" applyAlignment="1">
      <alignment horizontal="center"/>
    </xf>
    <xf numFmtId="169" fontId="7" fillId="0" borderId="0" xfId="3" applyNumberFormat="1" applyFont="1" applyAlignment="1">
      <alignment horizontal="center"/>
    </xf>
    <xf numFmtId="170" fontId="10" fillId="0" borderId="4" xfId="3" applyNumberFormat="1" applyFont="1" applyBorder="1" applyAlignment="1">
      <alignment horizontal="right" indent="1"/>
    </xf>
    <xf numFmtId="0" fontId="7" fillId="0" borderId="6" xfId="3" applyFont="1" applyBorder="1"/>
    <xf numFmtId="0" fontId="7" fillId="0" borderId="7" xfId="3" applyFont="1" applyBorder="1" applyAlignment="1">
      <alignment horizontal="left"/>
    </xf>
    <xf numFmtId="169" fontId="7" fillId="0" borderId="7" xfId="3" applyNumberFormat="1" applyFont="1" applyBorder="1" applyAlignment="1">
      <alignment horizontal="center"/>
    </xf>
    <xf numFmtId="168" fontId="14" fillId="0" borderId="7" xfId="1" applyNumberFormat="1" applyFont="1" applyFill="1" applyBorder="1" applyAlignment="1">
      <alignment horizontal="center"/>
    </xf>
    <xf numFmtId="0" fontId="7" fillId="0" borderId="6" xfId="3" applyFont="1" applyBorder="1" applyAlignment="1">
      <alignment horizontal="left"/>
    </xf>
    <xf numFmtId="0" fontId="7" fillId="0" borderId="8" xfId="3" applyFont="1" applyBorder="1"/>
    <xf numFmtId="0" fontId="7" fillId="0" borderId="9" xfId="3" applyFont="1" applyBorder="1"/>
    <xf numFmtId="0" fontId="7" fillId="0" borderId="10" xfId="3" applyFont="1" applyBorder="1"/>
    <xf numFmtId="0" fontId="7" fillId="0" borderId="10" xfId="3" applyFont="1" applyBorder="1" applyAlignment="1">
      <alignment horizontal="left"/>
    </xf>
    <xf numFmtId="169" fontId="7" fillId="0" borderId="10" xfId="3" applyNumberFormat="1" applyFont="1" applyBorder="1" applyAlignment="1">
      <alignment horizontal="center"/>
    </xf>
    <xf numFmtId="168" fontId="14" fillId="0" borderId="11" xfId="1" applyNumberFormat="1" applyFont="1" applyFill="1" applyBorder="1" applyAlignment="1">
      <alignment horizontal="center"/>
    </xf>
    <xf numFmtId="0" fontId="7" fillId="0" borderId="11" xfId="3" applyFont="1" applyBorder="1"/>
    <xf numFmtId="0" fontId="10" fillId="0" borderId="4" xfId="3" applyFont="1" applyBorder="1" applyAlignment="1">
      <alignment horizontal="right"/>
    </xf>
    <xf numFmtId="168" fontId="14" fillId="0" borderId="8" xfId="1" applyNumberFormat="1" applyFont="1" applyFill="1" applyBorder="1" applyAlignment="1">
      <alignment horizontal="center"/>
    </xf>
    <xf numFmtId="0" fontId="7" fillId="0" borderId="9" xfId="3" quotePrefix="1" applyFont="1" applyBorder="1" applyAlignment="1">
      <alignment horizontal="left"/>
    </xf>
    <xf numFmtId="0" fontId="7" fillId="0" borderId="10" xfId="3" quotePrefix="1" applyFont="1" applyBorder="1" applyAlignment="1">
      <alignment horizontal="center" vertical="top" wrapText="1"/>
    </xf>
    <xf numFmtId="169" fontId="16" fillId="0" borderId="11" xfId="3" applyNumberFormat="1" applyFont="1" applyBorder="1" applyAlignment="1">
      <alignment horizontal="right"/>
    </xf>
    <xf numFmtId="169" fontId="17" fillId="0" borderId="10" xfId="3" applyNumberFormat="1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18" fillId="0" borderId="0" xfId="3" applyFont="1" applyAlignment="1">
      <alignment horizontal="left" vertical="center"/>
    </xf>
    <xf numFmtId="171" fontId="18" fillId="0" borderId="0" xfId="3" applyNumberFormat="1" applyFont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0" fillId="0" borderId="4" xfId="3" quotePrefix="1" applyFont="1" applyBorder="1" applyAlignment="1">
      <alignment horizontal="right"/>
    </xf>
    <xf numFmtId="0" fontId="7" fillId="0" borderId="0" xfId="3" quotePrefix="1" applyFont="1" applyAlignment="1">
      <alignment horizontal="center"/>
    </xf>
    <xf numFmtId="0" fontId="10" fillId="0" borderId="0" xfId="3" applyFont="1"/>
    <xf numFmtId="0" fontId="7" fillId="0" borderId="5" xfId="3" applyFont="1" applyBorder="1" applyAlignment="1">
      <alignment horizontal="right"/>
    </xf>
    <xf numFmtId="0" fontId="11" fillId="0" borderId="7" xfId="3" applyFont="1" applyBorder="1" applyAlignment="1">
      <alignment horizontal="center"/>
    </xf>
    <xf numFmtId="0" fontId="10" fillId="0" borderId="8" xfId="3" applyFont="1" applyBorder="1" applyAlignment="1">
      <alignment horizontal="center"/>
    </xf>
    <xf numFmtId="0" fontId="11" fillId="0" borderId="0" xfId="3" applyFont="1" applyAlignment="1">
      <alignment horizontal="center"/>
    </xf>
    <xf numFmtId="0" fontId="10" fillId="0" borderId="5" xfId="3" applyFont="1" applyBorder="1" applyAlignment="1">
      <alignment horizontal="center"/>
    </xf>
    <xf numFmtId="0" fontId="7" fillId="0" borderId="0" xfId="3" applyFont="1" applyAlignment="1">
      <alignment wrapText="1"/>
    </xf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0" fontId="7" fillId="0" borderId="5" xfId="3" quotePrefix="1" applyFont="1" applyBorder="1" applyAlignment="1">
      <alignment horizontal="center"/>
    </xf>
    <xf numFmtId="0" fontId="7" fillId="0" borderId="2" xfId="3" applyFont="1" applyBorder="1"/>
    <xf numFmtId="0" fontId="1" fillId="0" borderId="3" xfId="2" applyBorder="1"/>
    <xf numFmtId="0" fontId="7" fillId="0" borderId="3" xfId="3" applyFont="1" applyBorder="1" applyAlignment="1">
      <alignment horizontal="center"/>
    </xf>
    <xf numFmtId="0" fontId="15" fillId="0" borderId="0" xfId="3" quotePrefix="1" applyFont="1" applyAlignment="1">
      <alignment horizontal="left"/>
    </xf>
    <xf numFmtId="0" fontId="15" fillId="0" borderId="5" xfId="3" quotePrefix="1" applyFont="1" applyBorder="1" applyAlignment="1">
      <alignment horizontal="right" indent="1"/>
    </xf>
    <xf numFmtId="169" fontId="14" fillId="0" borderId="4" xfId="1" applyNumberFormat="1" applyFont="1" applyFill="1" applyBorder="1" applyAlignment="1">
      <alignment vertical="center" readingOrder="1"/>
    </xf>
    <xf numFmtId="169" fontId="1" fillId="0" borderId="5" xfId="2" applyNumberFormat="1" applyBorder="1" applyAlignment="1">
      <alignment vertical="center" readingOrder="1"/>
    </xf>
    <xf numFmtId="0" fontId="1" fillId="0" borderId="5" xfId="2" applyBorder="1"/>
    <xf numFmtId="0" fontId="7" fillId="0" borderId="8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horizontal="right" indent="1"/>
    </xf>
    <xf numFmtId="0" fontId="7" fillId="0" borderId="9" xfId="3" applyFont="1" applyBorder="1" applyAlignment="1">
      <alignment vertical="center"/>
    </xf>
    <xf numFmtId="0" fontId="1" fillId="0" borderId="11" xfId="2" applyBorder="1" applyAlignment="1">
      <alignment vertical="center"/>
    </xf>
    <xf numFmtId="0" fontId="1" fillId="0" borderId="11" xfId="2" applyBorder="1" applyAlignment="1">
      <alignment wrapText="1"/>
    </xf>
    <xf numFmtId="0" fontId="7" fillId="0" borderId="6" xfId="3" applyFont="1" applyBorder="1" applyAlignment="1">
      <alignment vertical="center"/>
    </xf>
    <xf numFmtId="0" fontId="1" fillId="0" borderId="8" xfId="2" applyBorder="1" applyAlignment="1">
      <alignment vertical="center"/>
    </xf>
    <xf numFmtId="0" fontId="7" fillId="0" borderId="8" xfId="3" applyFont="1" applyBorder="1" applyAlignment="1">
      <alignment horizontal="right"/>
    </xf>
    <xf numFmtId="0" fontId="19" fillId="0" borderId="7" xfId="3" applyFont="1" applyBorder="1" applyAlignment="1">
      <alignment horizontal="right"/>
    </xf>
    <xf numFmtId="0" fontId="16" fillId="0" borderId="8" xfId="3" applyFont="1" applyBorder="1" applyAlignment="1">
      <alignment horizontal="left"/>
    </xf>
    <xf numFmtId="0" fontId="15" fillId="0" borderId="0" xfId="3" applyFont="1"/>
    <xf numFmtId="169" fontId="14" fillId="0" borderId="0" xfId="3" applyNumberFormat="1" applyFont="1" applyAlignment="1">
      <alignment horizontal="right"/>
    </xf>
    <xf numFmtId="0" fontId="19" fillId="0" borderId="0" xfId="3" quotePrefix="1" applyFont="1" applyAlignment="1">
      <alignment horizontal="left"/>
    </xf>
    <xf numFmtId="0" fontId="18" fillId="0" borderId="0" xfId="3" applyFont="1"/>
    <xf numFmtId="0" fontId="10" fillId="2" borderId="1" xfId="3" applyFont="1" applyFill="1" applyBorder="1"/>
    <xf numFmtId="0" fontId="10" fillId="3" borderId="2" xfId="3" applyFont="1" applyFill="1" applyBorder="1"/>
    <xf numFmtId="0" fontId="10" fillId="3" borderId="3" xfId="3" applyFont="1" applyFill="1" applyBorder="1"/>
    <xf numFmtId="0" fontId="10" fillId="0" borderId="4" xfId="3" applyFont="1" applyBorder="1"/>
    <xf numFmtId="0" fontId="10" fillId="0" borderId="6" xfId="3" applyFont="1" applyBorder="1" applyAlignment="1">
      <alignment horizontal="right"/>
    </xf>
    <xf numFmtId="0" fontId="10" fillId="0" borderId="7" xfId="3" applyFont="1" applyBorder="1"/>
    <xf numFmtId="0" fontId="10" fillId="0" borderId="7" xfId="3" applyFont="1" applyBorder="1" applyAlignment="1">
      <alignment horizontal="left"/>
    </xf>
    <xf numFmtId="0" fontId="11" fillId="0" borderId="8" xfId="3" applyFont="1" applyBorder="1" applyAlignment="1">
      <alignment horizontal="center"/>
    </xf>
    <xf numFmtId="0" fontId="7" fillId="0" borderId="6" xfId="3" applyFont="1" applyBorder="1" applyAlignment="1">
      <alignment horizontal="right"/>
    </xf>
    <xf numFmtId="0" fontId="7" fillId="0" borderId="3" xfId="3" applyFont="1" applyBorder="1"/>
    <xf numFmtId="0" fontId="14" fillId="0" borderId="2" xfId="3" applyFont="1" applyBorder="1" applyAlignment="1">
      <alignment vertical="center"/>
    </xf>
    <xf numFmtId="0" fontId="1" fillId="0" borderId="3" xfId="2" applyBorder="1" applyAlignment="1">
      <alignment vertical="center"/>
    </xf>
    <xf numFmtId="0" fontId="14" fillId="0" borderId="10" xfId="3" applyFont="1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0" xfId="2" applyAlignment="1">
      <alignment vertical="center"/>
    </xf>
    <xf numFmtId="0" fontId="1" fillId="0" borderId="5" xfId="2" applyBorder="1" applyAlignment="1">
      <alignment vertical="center"/>
    </xf>
    <xf numFmtId="0" fontId="14" fillId="0" borderId="0" xfId="3" quotePrefix="1" applyFont="1" applyAlignment="1">
      <alignment vertical="center" wrapText="1"/>
    </xf>
    <xf numFmtId="0" fontId="14" fillId="0" borderId="0" xfId="4" quotePrefix="1" applyFont="1" applyAlignment="1">
      <alignment horizontal="left" vertical="center"/>
    </xf>
    <xf numFmtId="0" fontId="14" fillId="0" borderId="0" xfId="2" quotePrefix="1" applyFont="1" applyAlignment="1">
      <alignment vertical="center" wrapText="1"/>
    </xf>
    <xf numFmtId="0" fontId="14" fillId="0" borderId="0" xfId="4" applyFont="1" applyAlignment="1">
      <alignment horizontal="left" vertical="center"/>
    </xf>
    <xf numFmtId="0" fontId="1" fillId="0" borderId="0" xfId="2" applyAlignment="1">
      <alignment horizontal="left" vertical="center" wrapText="1"/>
    </xf>
    <xf numFmtId="0" fontId="1" fillId="0" borderId="0" xfId="2" applyAlignment="1">
      <alignment vertical="top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vertical="center" wrapText="1"/>
    </xf>
    <xf numFmtId="0" fontId="7" fillId="0" borderId="0" xfId="3" quotePrefix="1" applyFont="1"/>
    <xf numFmtId="0" fontId="7" fillId="0" borderId="0" xfId="3" quotePrefix="1" applyFont="1" applyAlignment="1">
      <alignment vertical="center"/>
    </xf>
    <xf numFmtId="0" fontId="7" fillId="0" borderId="0" xfId="3" quotePrefix="1" applyFont="1" applyAlignment="1">
      <alignment vertical="center" wrapText="1"/>
    </xf>
    <xf numFmtId="0" fontId="14" fillId="0" borderId="0" xfId="3" applyFont="1" applyAlignment="1">
      <alignment vertical="center"/>
    </xf>
    <xf numFmtId="0" fontId="1" fillId="0" borderId="0" xfId="3" applyAlignment="1">
      <alignment wrapText="1"/>
    </xf>
    <xf numFmtId="0" fontId="14" fillId="0" borderId="0" xfId="3" quotePrefix="1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quotePrefix="1" applyFont="1" applyAlignment="1">
      <alignment horizontal="left"/>
    </xf>
    <xf numFmtId="0" fontId="16" fillId="0" borderId="0" xfId="3" quotePrefix="1" applyFont="1" applyAlignment="1">
      <alignment horizontal="left" wrapText="1"/>
    </xf>
    <xf numFmtId="0" fontId="2" fillId="0" borderId="0" xfId="3" applyFont="1" applyAlignment="1">
      <alignment horizontal="left"/>
    </xf>
    <xf numFmtId="0" fontId="10" fillId="0" borderId="10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164" fontId="10" fillId="0" borderId="0" xfId="3" applyNumberFormat="1" applyFont="1" applyAlignment="1">
      <alignment horizontal="center"/>
    </xf>
    <xf numFmtId="164" fontId="10" fillId="0" borderId="5" xfId="3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Normal 19 2" xfId="4" xr:uid="{369A837F-35C3-4708-BE9E-DEB4EA30E0D9}"/>
    <cellStyle name="Normal 2" xfId="3" xr:uid="{F7A48D83-4472-4304-A260-66D888933865}"/>
    <cellStyle name="Normal 20" xfId="2" xr:uid="{BAE6771E-C9E5-4B16-8F7D-6C658FB1F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789189</xdr:colOff>
      <xdr:row>5</xdr:row>
      <xdr:rowOff>93952</xdr:rowOff>
    </xdr:to>
    <xdr:pic>
      <xdr:nvPicPr>
        <xdr:cNvPr id="2" name="Picture 1" descr="PG&amp;E logo">
          <a:extLst>
            <a:ext uri="{FF2B5EF4-FFF2-40B4-BE49-F238E27FC236}">
              <a16:creationId xmlns:a16="http://schemas.microsoft.com/office/drawing/2014/main" id="{21895864-B62C-46DE-AB72-DE1EFB3F5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789189" cy="798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176C-6180-4FA7-9F66-80CFC5A139E3}">
  <sheetPr>
    <tabColor theme="3" tint="0.59999389629810485"/>
    <pageSetUpPr fitToPage="1"/>
  </sheetPr>
  <dimension ref="A1:W99"/>
  <sheetViews>
    <sheetView showGridLines="0" tabSelected="1" topLeftCell="A39" zoomScale="120" zoomScaleNormal="120" zoomScaleSheetLayoutView="100" zoomScalePageLayoutView="120" workbookViewId="0">
      <selection activeCell="G5" sqref="G5"/>
    </sheetView>
  </sheetViews>
  <sheetFormatPr defaultColWidth="8.85546875" defaultRowHeight="9" x14ac:dyDescent="0.15"/>
  <cols>
    <col min="1" max="1" width="2.42578125" style="13" customWidth="1"/>
    <col min="2" max="2" width="13.85546875" style="13" customWidth="1"/>
    <col min="3" max="3" width="1.7109375" style="13" customWidth="1"/>
    <col min="4" max="4" width="5.42578125" style="13" customWidth="1"/>
    <col min="5" max="5" width="2.85546875" style="13" customWidth="1"/>
    <col min="6" max="6" width="21.42578125" style="13" customWidth="1"/>
    <col min="7" max="7" width="22.28515625" style="13" customWidth="1"/>
    <col min="8" max="8" width="7.7109375" style="13" customWidth="1"/>
    <col min="9" max="9" width="7.42578125" style="13" customWidth="1"/>
    <col min="10" max="10" width="6.85546875" style="123" customWidth="1"/>
    <col min="11" max="11" width="12.5703125" style="123" bestFit="1" customWidth="1"/>
    <col min="12" max="12" width="8.42578125" style="223" customWidth="1"/>
    <col min="13" max="15" width="8.85546875" style="13"/>
    <col min="16" max="16" width="14.85546875" style="13" customWidth="1"/>
    <col min="17" max="16384" width="8.85546875" style="13"/>
  </cols>
  <sheetData>
    <row r="1" spans="1:16" s="1" customFormat="1" ht="13.7" customHeight="1" x14ac:dyDescent="0.25">
      <c r="E1" s="2"/>
      <c r="F1" s="2"/>
      <c r="G1" s="3" t="s">
        <v>0</v>
      </c>
      <c r="H1" s="2"/>
      <c r="I1" s="2"/>
      <c r="J1" s="2"/>
      <c r="K1" s="2"/>
      <c r="L1" s="2"/>
    </row>
    <row r="2" spans="1:16" s="1" customFormat="1" ht="15.75" customHeight="1" x14ac:dyDescent="0.25">
      <c r="E2" s="2"/>
      <c r="F2" s="2"/>
      <c r="G2" s="4" t="s">
        <v>1</v>
      </c>
      <c r="H2" s="2"/>
      <c r="I2" s="2"/>
      <c r="J2" s="2"/>
      <c r="K2" s="2"/>
      <c r="L2" s="2"/>
      <c r="M2" s="4"/>
      <c r="N2" s="4"/>
    </row>
    <row r="3" spans="1:16" s="1" customFormat="1" ht="11.25" customHeight="1" x14ac:dyDescent="0.25">
      <c r="B3" s="4"/>
      <c r="C3" s="4"/>
      <c r="E3" s="5"/>
      <c r="F3" s="5"/>
      <c r="G3" s="6"/>
      <c r="H3" s="5"/>
      <c r="I3" s="5"/>
      <c r="J3" s="5"/>
      <c r="K3" s="5"/>
    </row>
    <row r="4" spans="1:16" s="1" customFormat="1" ht="13.7" customHeight="1" x14ac:dyDescent="0.2">
      <c r="E4" s="7"/>
      <c r="F4" s="7"/>
      <c r="G4" s="8" t="str">
        <f>"EFFECTIVE "&amp;TEXT(DATE(YEAR(B8),MONTH(B8),DAY(B8)),"mmmm")&amp;" "&amp;DAY(B8)&amp;" - "&amp;DAY(EOMONTH(B8,0))&amp;", "&amp;YEAR(B8)&amp;""</f>
        <v>EFFECTIVE April 1 - 30, 2025</v>
      </c>
      <c r="H4" s="7"/>
      <c r="I4" s="7"/>
      <c r="J4" s="7"/>
      <c r="K4" s="7"/>
      <c r="L4" s="7"/>
    </row>
    <row r="5" spans="1:16" s="1" customFormat="1" ht="15" customHeight="1" x14ac:dyDescent="0.25">
      <c r="E5" s="9"/>
      <c r="F5" s="9"/>
      <c r="G5" s="10" t="s">
        <v>82</v>
      </c>
      <c r="H5" s="9"/>
      <c r="I5" s="9"/>
      <c r="J5" s="9"/>
      <c r="K5" s="9"/>
      <c r="L5" s="9"/>
      <c r="M5" s="3"/>
      <c r="N5" s="3"/>
    </row>
    <row r="6" spans="1:16" s="1" customFormat="1" ht="12.75" customHeight="1" x14ac:dyDescent="0.2">
      <c r="E6" s="2"/>
      <c r="F6" s="2"/>
      <c r="G6" s="11" t="s">
        <v>2</v>
      </c>
      <c r="H6" s="2"/>
      <c r="I6" s="2"/>
      <c r="J6" s="2"/>
      <c r="K6" s="2"/>
      <c r="L6" s="2"/>
    </row>
    <row r="7" spans="1:16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6" ht="11.25" x14ac:dyDescent="0.2">
      <c r="B8" s="14">
        <v>45748</v>
      </c>
      <c r="C8" s="15"/>
      <c r="D8" s="15"/>
      <c r="E8" s="15"/>
      <c r="F8" s="15"/>
      <c r="G8" s="16"/>
      <c r="H8" s="17"/>
      <c r="I8" s="18"/>
      <c r="J8" s="18"/>
      <c r="K8" s="19"/>
      <c r="L8" s="20" t="s">
        <v>3</v>
      </c>
    </row>
    <row r="9" spans="1:16" ht="5.25" customHeight="1" x14ac:dyDescent="0.25">
      <c r="B9" s="21"/>
      <c r="C9" s="22"/>
      <c r="D9" s="22"/>
      <c r="E9" s="22"/>
      <c r="F9" s="22"/>
      <c r="G9" s="23"/>
      <c r="H9" s="12"/>
      <c r="I9" s="12"/>
      <c r="J9" s="24"/>
      <c r="K9" s="25"/>
      <c r="L9" s="26"/>
      <c r="M9" s="12"/>
    </row>
    <row r="10" spans="1:16" ht="9" customHeight="1" x14ac:dyDescent="0.2">
      <c r="B10" s="27" t="s">
        <v>4</v>
      </c>
      <c r="C10" s="22"/>
      <c r="D10" s="22"/>
      <c r="E10" s="22"/>
      <c r="F10" s="22"/>
      <c r="G10" s="23"/>
      <c r="H10" s="12"/>
      <c r="I10" s="28" t="s">
        <v>5</v>
      </c>
      <c r="J10" s="2"/>
      <c r="K10" s="29" t="str">
        <f>IF(AND(MONTH(B8)&lt;11,MONTH(B8)&gt;4),ROUND(($K$17*$K$38/1000000*K48), 6)+$K$41,"--")</f>
        <v>--</v>
      </c>
      <c r="L10" s="30"/>
      <c r="M10" s="12"/>
      <c r="N10" s="29"/>
      <c r="P10" s="31"/>
    </row>
    <row r="11" spans="1:16" ht="9" customHeight="1" x14ac:dyDescent="0.2">
      <c r="B11" s="32" t="s">
        <v>6</v>
      </c>
      <c r="C11" s="22"/>
      <c r="D11" s="22"/>
      <c r="E11" s="22"/>
      <c r="F11" s="22"/>
      <c r="G11" s="23"/>
      <c r="H11" s="12"/>
      <c r="I11" s="28" t="s">
        <v>7</v>
      </c>
      <c r="J11" s="2"/>
      <c r="K11" s="29">
        <f>ROUND($K$17*$K$38/1000000*K49+$K$41, 6)</f>
        <v>5.9792999999999999E-2</v>
      </c>
      <c r="L11" s="30"/>
      <c r="M11" s="33"/>
      <c r="N11" s="33"/>
    </row>
    <row r="12" spans="1:16" ht="9" customHeight="1" x14ac:dyDescent="0.2">
      <c r="B12" s="34"/>
      <c r="C12" s="22"/>
      <c r="D12" s="22"/>
      <c r="E12" s="22"/>
      <c r="F12" s="22"/>
      <c r="G12" s="23"/>
      <c r="H12" s="12"/>
      <c r="I12" s="28" t="s">
        <v>8</v>
      </c>
      <c r="J12" s="2"/>
      <c r="K12" s="29">
        <f>ROUND($K$17*$K$38/1000000*K50+$K$41, 6)</f>
        <v>4.3813999999999999E-2</v>
      </c>
      <c r="L12" s="30"/>
      <c r="M12" s="33"/>
      <c r="N12" s="33"/>
      <c r="P12" s="29"/>
    </row>
    <row r="13" spans="1:16" ht="9" customHeight="1" x14ac:dyDescent="0.2">
      <c r="B13" s="35" t="s">
        <v>9</v>
      </c>
      <c r="C13" s="36"/>
      <c r="D13" s="36"/>
      <c r="E13" s="36"/>
      <c r="F13" s="36"/>
      <c r="G13" s="37"/>
      <c r="H13" s="12"/>
      <c r="I13" s="28" t="s">
        <v>10</v>
      </c>
      <c r="J13" s="2"/>
      <c r="K13" s="29">
        <f>ROUND($K$17*$K$38/1000000*K51+$K$41, 6)</f>
        <v>4.3813999999999999E-2</v>
      </c>
      <c r="L13" s="30"/>
      <c r="M13" s="33"/>
      <c r="N13" s="33"/>
    </row>
    <row r="14" spans="1:16" ht="10.5" customHeight="1" x14ac:dyDescent="0.2">
      <c r="B14" s="38" t="s">
        <v>11</v>
      </c>
      <c r="C14" s="39"/>
      <c r="D14" s="39"/>
      <c r="E14" s="39"/>
      <c r="F14" s="39"/>
      <c r="G14" s="40"/>
      <c r="H14" s="41"/>
      <c r="I14" s="41"/>
      <c r="J14" s="42" t="s">
        <v>12</v>
      </c>
      <c r="K14" s="43">
        <f>ROUND(($K$17*$K$38/1000000*$K$20)+$K$41, 6)</f>
        <v>5.0160999999999997E-2</v>
      </c>
      <c r="L14" s="44"/>
      <c r="M14" s="33"/>
      <c r="N14" s="33"/>
    </row>
    <row r="15" spans="1:16" x14ac:dyDescent="0.15">
      <c r="B15" s="45"/>
      <c r="C15" s="46"/>
      <c r="D15" s="46"/>
      <c r="E15" s="46"/>
      <c r="F15" s="46"/>
      <c r="G15" s="47"/>
      <c r="H15" s="47"/>
      <c r="I15" s="48"/>
      <c r="J15" s="48"/>
      <c r="K15" s="49"/>
      <c r="L15" s="49"/>
      <c r="M15" s="12"/>
    </row>
    <row r="16" spans="1:16" x14ac:dyDescent="0.15">
      <c r="B16" s="50"/>
      <c r="C16" s="51"/>
      <c r="D16" s="52"/>
      <c r="E16" s="52"/>
      <c r="F16" s="52"/>
      <c r="G16" s="53"/>
      <c r="H16" s="53"/>
      <c r="I16" s="54"/>
      <c r="J16" s="55"/>
      <c r="K16" s="56"/>
      <c r="L16" s="57"/>
      <c r="M16" s="12"/>
    </row>
    <row r="17" spans="2:13" ht="9.75" customHeight="1" x14ac:dyDescent="0.15">
      <c r="B17" s="58" t="s">
        <v>13</v>
      </c>
      <c r="C17" s="59" t="s">
        <v>14</v>
      </c>
      <c r="D17" s="12" t="str">
        <f>"Average Annual Heat Rate is effective October 1, " &amp; IF(VALUE(TEXT(B8, "m"))&gt;=10, TEXT(B8, "yyyy"),TEXT(B8, "yyyy")-1) &amp; ".*"</f>
        <v>Average Annual Heat Rate is effective October 1, 2024.*</v>
      </c>
      <c r="E17" s="12"/>
      <c r="F17" s="12"/>
      <c r="G17" s="12"/>
      <c r="H17" s="47"/>
      <c r="I17" s="60"/>
      <c r="J17" s="61" t="s">
        <v>13</v>
      </c>
      <c r="K17" s="62">
        <v>8625</v>
      </c>
      <c r="L17" s="63" t="s">
        <v>15</v>
      </c>
      <c r="M17" s="12"/>
    </row>
    <row r="18" spans="2:13" x14ac:dyDescent="0.15">
      <c r="B18" s="64"/>
      <c r="C18" s="65"/>
      <c r="D18" s="66"/>
      <c r="E18" s="66"/>
      <c r="F18" s="66"/>
      <c r="G18" s="67"/>
      <c r="H18" s="67"/>
      <c r="I18" s="68"/>
      <c r="J18" s="69"/>
      <c r="K18" s="70"/>
      <c r="L18" s="71"/>
      <c r="M18" s="12"/>
    </row>
    <row r="19" spans="2:13" x14ac:dyDescent="0.15">
      <c r="B19" s="72"/>
      <c r="C19" s="73"/>
      <c r="D19" s="46"/>
      <c r="E19" s="46"/>
      <c r="F19" s="46"/>
      <c r="G19" s="47"/>
      <c r="H19" s="47"/>
      <c r="I19" s="48"/>
      <c r="J19" s="74"/>
      <c r="K19" s="49"/>
      <c r="L19" s="57"/>
      <c r="M19" s="12"/>
    </row>
    <row r="20" spans="2:13" ht="12.2" customHeight="1" x14ac:dyDescent="0.15">
      <c r="B20" s="75" t="s">
        <v>16</v>
      </c>
      <c r="C20" s="73" t="s">
        <v>14</v>
      </c>
      <c r="D20" s="76" t="s">
        <v>17</v>
      </c>
      <c r="E20" s="77"/>
      <c r="F20" s="77"/>
      <c r="G20" s="77"/>
      <c r="H20" s="12"/>
      <c r="J20" s="78" t="s">
        <v>16</v>
      </c>
      <c r="K20" s="79">
        <v>1</v>
      </c>
      <c r="L20" s="80"/>
      <c r="M20" s="12"/>
    </row>
    <row r="21" spans="2:13" x14ac:dyDescent="0.15">
      <c r="B21" s="64"/>
      <c r="C21" s="66"/>
      <c r="D21" s="66"/>
      <c r="E21" s="66"/>
      <c r="F21" s="66"/>
      <c r="G21" s="81"/>
      <c r="H21" s="81"/>
      <c r="I21" s="82"/>
      <c r="J21" s="69"/>
      <c r="K21" s="83"/>
      <c r="L21" s="71"/>
      <c r="M21" s="12"/>
    </row>
    <row r="22" spans="2:13" x14ac:dyDescent="0.15">
      <c r="B22" s="50"/>
      <c r="C22" s="52"/>
      <c r="D22" s="52"/>
      <c r="E22" s="52"/>
      <c r="F22" s="52"/>
      <c r="G22" s="84"/>
      <c r="H22" s="84"/>
      <c r="I22" s="85"/>
      <c r="J22" s="86"/>
      <c r="K22" s="87"/>
      <c r="L22" s="57"/>
      <c r="M22" s="12"/>
    </row>
    <row r="23" spans="2:13" x14ac:dyDescent="0.15">
      <c r="B23" s="88" t="s">
        <v>18</v>
      </c>
      <c r="C23" s="89" t="s">
        <v>14</v>
      </c>
      <c r="D23" s="90" t="s">
        <v>19</v>
      </c>
      <c r="E23" s="91"/>
      <c r="F23" s="46"/>
      <c r="G23" s="92"/>
      <c r="H23" s="92"/>
      <c r="I23" s="93"/>
      <c r="J23" s="94"/>
      <c r="K23" s="95"/>
      <c r="L23" s="26"/>
      <c r="M23" s="12"/>
    </row>
    <row r="24" spans="2:13" x14ac:dyDescent="0.15">
      <c r="B24" s="72"/>
      <c r="C24" s="46"/>
      <c r="D24" s="46"/>
      <c r="E24" s="46"/>
      <c r="F24" s="46"/>
      <c r="G24" s="92"/>
      <c r="H24" s="92"/>
      <c r="I24" s="93"/>
      <c r="J24" s="94"/>
      <c r="K24" s="95"/>
      <c r="L24" s="26"/>
      <c r="M24" s="12"/>
    </row>
    <row r="25" spans="2:13" ht="8.85" customHeight="1" x14ac:dyDescent="0.2">
      <c r="B25" s="72"/>
      <c r="C25" s="46"/>
      <c r="D25" s="96" t="s">
        <v>20</v>
      </c>
      <c r="E25" s="59" t="s">
        <v>14</v>
      </c>
      <c r="F25" s="97" t="s">
        <v>21</v>
      </c>
      <c r="G25" s="36"/>
      <c r="H25" s="36"/>
      <c r="I25" s="93"/>
      <c r="J25" s="94"/>
      <c r="K25" s="95"/>
      <c r="L25" s="26"/>
      <c r="M25" s="12"/>
    </row>
    <row r="26" spans="2:13" ht="8.4499999999999993" customHeight="1" x14ac:dyDescent="0.2">
      <c r="B26" s="72"/>
      <c r="C26" s="46"/>
      <c r="D26" s="46"/>
      <c r="E26" s="46"/>
      <c r="F26" s="97" t="s">
        <v>22</v>
      </c>
      <c r="G26" s="36"/>
      <c r="H26" s="36"/>
      <c r="I26" s="93"/>
      <c r="J26" s="94"/>
      <c r="K26" s="95"/>
      <c r="L26" s="26"/>
      <c r="M26" s="12"/>
    </row>
    <row r="27" spans="2:13" ht="8.4499999999999993" customHeight="1" x14ac:dyDescent="0.2">
      <c r="B27" s="72"/>
      <c r="C27" s="46"/>
      <c r="D27" s="46"/>
      <c r="E27" s="46"/>
      <c r="F27" s="36"/>
      <c r="G27" s="36"/>
      <c r="H27" s="36"/>
      <c r="I27" s="93"/>
      <c r="J27" s="94"/>
      <c r="K27" s="95"/>
      <c r="L27" s="26"/>
      <c r="M27" s="12"/>
    </row>
    <row r="28" spans="2:13" s="103" customFormat="1" ht="8.4499999999999993" customHeight="1" x14ac:dyDescent="0.25">
      <c r="B28" s="98"/>
      <c r="C28" s="73"/>
      <c r="D28" s="73"/>
      <c r="E28" s="73"/>
      <c r="F28" s="99"/>
      <c r="G28" s="100"/>
      <c r="H28" s="100"/>
      <c r="I28" s="100"/>
      <c r="J28" s="101" t="s">
        <v>23</v>
      </c>
      <c r="K28" s="102">
        <v>2.9775</v>
      </c>
      <c r="L28" s="63" t="s">
        <v>24</v>
      </c>
      <c r="M28" s="76"/>
    </row>
    <row r="29" spans="2:13" ht="8.4499999999999993" customHeight="1" x14ac:dyDescent="0.2">
      <c r="B29" s="72"/>
      <c r="C29" s="46"/>
      <c r="D29" s="36"/>
      <c r="E29" s="36"/>
      <c r="F29" s="36"/>
      <c r="G29" s="36"/>
      <c r="H29" s="36"/>
      <c r="I29" s="36"/>
      <c r="J29" s="104"/>
      <c r="K29" s="95"/>
      <c r="L29" s="26"/>
      <c r="M29" s="12"/>
    </row>
    <row r="30" spans="2:13" s="113" customFormat="1" ht="9" customHeight="1" x14ac:dyDescent="0.15">
      <c r="B30" s="105"/>
      <c r="C30" s="106"/>
      <c r="D30" s="96" t="s">
        <v>25</v>
      </c>
      <c r="E30" s="107" t="s">
        <v>14</v>
      </c>
      <c r="F30" s="97" t="s">
        <v>26</v>
      </c>
      <c r="G30" s="108"/>
      <c r="H30" s="109"/>
      <c r="I30" s="110"/>
      <c r="J30" s="111"/>
      <c r="K30" s="105"/>
      <c r="L30" s="112"/>
      <c r="M30" s="106"/>
    </row>
    <row r="31" spans="2:13" s="113" customFormat="1" ht="9" customHeight="1" x14ac:dyDescent="0.15">
      <c r="B31" s="105"/>
      <c r="C31" s="106"/>
      <c r="D31" s="114"/>
      <c r="E31" s="107"/>
      <c r="F31" s="108"/>
      <c r="G31" s="108"/>
      <c r="H31" s="115"/>
      <c r="I31" s="110"/>
      <c r="J31" s="111"/>
      <c r="K31" s="105"/>
      <c r="L31" s="112"/>
      <c r="M31" s="106"/>
    </row>
    <row r="32" spans="2:13" x14ac:dyDescent="0.15">
      <c r="B32" s="116"/>
      <c r="C32" s="12"/>
      <c r="D32" s="117"/>
      <c r="E32" s="118"/>
      <c r="F32" s="12"/>
      <c r="G32" s="12"/>
      <c r="H32" s="12"/>
      <c r="I32" s="119"/>
      <c r="J32" s="118"/>
      <c r="K32" s="120"/>
      <c r="L32" s="121"/>
      <c r="M32" s="12"/>
    </row>
    <row r="33" spans="2:23" x14ac:dyDescent="0.15">
      <c r="B33" s="116"/>
      <c r="C33" s="12"/>
      <c r="D33" s="12"/>
      <c r="E33" s="12"/>
      <c r="F33" s="122" t="s">
        <v>27</v>
      </c>
      <c r="G33" s="12" t="s">
        <v>83</v>
      </c>
      <c r="K33" s="124">
        <v>2.5810000000000004</v>
      </c>
      <c r="L33" s="125" t="s">
        <v>24</v>
      </c>
      <c r="M33" s="12"/>
    </row>
    <row r="34" spans="2:23" x14ac:dyDescent="0.15">
      <c r="B34" s="116"/>
      <c r="C34" s="12"/>
      <c r="D34" s="12"/>
      <c r="E34" s="12"/>
      <c r="F34" s="122" t="s">
        <v>28</v>
      </c>
      <c r="G34" s="12" t="s">
        <v>84</v>
      </c>
      <c r="K34" s="124">
        <v>2.5399999999999999E-2</v>
      </c>
      <c r="L34" s="125" t="s">
        <v>24</v>
      </c>
      <c r="M34" s="12"/>
    </row>
    <row r="35" spans="2:23" x14ac:dyDescent="0.15">
      <c r="B35" s="116"/>
      <c r="C35" s="12"/>
      <c r="D35" s="12"/>
      <c r="E35" s="12"/>
      <c r="F35" s="92"/>
      <c r="G35" s="126"/>
      <c r="H35" s="126"/>
      <c r="I35" s="12"/>
      <c r="J35" s="118"/>
      <c r="K35" s="120"/>
      <c r="L35" s="127"/>
      <c r="M35" s="12"/>
    </row>
    <row r="36" spans="2:23" x14ac:dyDescent="0.15">
      <c r="B36" s="116"/>
      <c r="C36" s="12"/>
      <c r="D36" s="12"/>
      <c r="E36" s="12"/>
      <c r="F36" s="92"/>
      <c r="G36" s="12"/>
      <c r="H36" s="12"/>
      <c r="I36" s="12"/>
      <c r="J36" s="47" t="s">
        <v>29</v>
      </c>
      <c r="K36" s="128">
        <f>ROUND(SUM(K33,K34),4)</f>
        <v>2.6063999999999998</v>
      </c>
      <c r="L36" s="129" t="s">
        <v>24</v>
      </c>
      <c r="M36" s="12"/>
    </row>
    <row r="37" spans="2:23" x14ac:dyDescent="0.15">
      <c r="B37" s="116"/>
      <c r="C37" s="12"/>
      <c r="D37" s="12"/>
      <c r="E37" s="12"/>
      <c r="F37" s="92"/>
      <c r="G37" s="126"/>
      <c r="H37" s="126"/>
      <c r="I37" s="130"/>
      <c r="J37" s="118"/>
      <c r="K37" s="131"/>
      <c r="L37" s="129"/>
      <c r="M37" s="12"/>
    </row>
    <row r="38" spans="2:23" x14ac:dyDescent="0.15">
      <c r="B38" s="116"/>
      <c r="C38" s="12"/>
      <c r="D38" s="12"/>
      <c r="E38" s="12"/>
      <c r="F38" s="92"/>
      <c r="G38" s="12"/>
      <c r="H38" s="12"/>
      <c r="I38" s="12"/>
      <c r="J38" s="47" t="s">
        <v>30</v>
      </c>
      <c r="K38" s="128">
        <f>K28+K36</f>
        <v>5.5838999999999999</v>
      </c>
      <c r="L38" s="129" t="s">
        <v>24</v>
      </c>
      <c r="M38" s="12"/>
    </row>
    <row r="39" spans="2:23" x14ac:dyDescent="0.15">
      <c r="B39" s="132"/>
      <c r="C39" s="41"/>
      <c r="D39" s="41"/>
      <c r="E39" s="41"/>
      <c r="F39" s="81"/>
      <c r="G39" s="133"/>
      <c r="H39" s="133"/>
      <c r="I39" s="134"/>
      <c r="J39" s="135"/>
      <c r="K39" s="136"/>
      <c r="L39" s="137"/>
      <c r="M39" s="12"/>
    </row>
    <row r="40" spans="2:23" x14ac:dyDescent="0.15">
      <c r="B40" s="138"/>
      <c r="C40" s="139"/>
      <c r="D40" s="139"/>
      <c r="E40" s="139"/>
      <c r="F40" s="84"/>
      <c r="G40" s="140"/>
      <c r="H40" s="140"/>
      <c r="I40" s="141"/>
      <c r="J40" s="142"/>
      <c r="K40" s="140"/>
      <c r="L40" s="143"/>
      <c r="M40" s="12"/>
    </row>
    <row r="41" spans="2:23" x14ac:dyDescent="0.15">
      <c r="B41" s="144" t="s">
        <v>31</v>
      </c>
      <c r="C41" s="107" t="s">
        <v>14</v>
      </c>
      <c r="D41" s="12" t="s">
        <v>32</v>
      </c>
      <c r="E41" s="107"/>
      <c r="F41" s="12"/>
      <c r="G41" s="12"/>
      <c r="H41" s="12"/>
      <c r="I41" s="12"/>
      <c r="J41" s="121"/>
      <c r="K41" s="124">
        <v>2E-3</v>
      </c>
      <c r="L41" s="129" t="s">
        <v>33</v>
      </c>
      <c r="M41" s="12"/>
    </row>
    <row r="42" spans="2:23" x14ac:dyDescent="0.15">
      <c r="B42" s="132"/>
      <c r="C42" s="41"/>
      <c r="D42" s="81"/>
      <c r="E42" s="41"/>
      <c r="F42" s="41"/>
      <c r="G42" s="133"/>
      <c r="H42" s="133"/>
      <c r="I42" s="134"/>
      <c r="J42" s="145"/>
      <c r="K42" s="133"/>
      <c r="L42" s="137"/>
      <c r="M42" s="12"/>
    </row>
    <row r="43" spans="2:23" ht="11.25" x14ac:dyDescent="0.15">
      <c r="B43" s="146"/>
      <c r="C43" s="147"/>
      <c r="D43" s="139"/>
      <c r="E43" s="147"/>
      <c r="F43" s="139"/>
      <c r="G43" s="139"/>
      <c r="H43" s="139"/>
      <c r="I43" s="139"/>
      <c r="J43" s="148"/>
      <c r="K43" s="149"/>
      <c r="L43" s="150"/>
      <c r="M43" s="12"/>
      <c r="R43" s="151"/>
      <c r="S43" s="152"/>
      <c r="T43" s="152"/>
      <c r="U43" s="152"/>
      <c r="V43" s="152"/>
      <c r="W43" s="153"/>
    </row>
    <row r="44" spans="2:23" ht="12.75" customHeight="1" x14ac:dyDescent="0.2">
      <c r="B44" s="154" t="s">
        <v>34</v>
      </c>
      <c r="C44" s="155" t="s">
        <v>14</v>
      </c>
      <c r="D44" s="12" t="s">
        <v>35</v>
      </c>
      <c r="E44" s="36"/>
      <c r="F44" s="36"/>
      <c r="G44" s="36"/>
      <c r="H44" s="156"/>
      <c r="I44" s="156"/>
      <c r="J44" s="157"/>
      <c r="K44" s="158"/>
      <c r="L44" s="159"/>
      <c r="M44" s="12"/>
      <c r="R44" s="151"/>
      <c r="S44" s="152"/>
      <c r="T44" s="152"/>
      <c r="U44" s="152"/>
      <c r="V44" s="152"/>
      <c r="W44" s="153"/>
    </row>
    <row r="45" spans="2:23" ht="11.1" customHeight="1" x14ac:dyDescent="0.2">
      <c r="B45" s="154"/>
      <c r="C45" s="155"/>
      <c r="D45" s="12" t="s">
        <v>36</v>
      </c>
      <c r="E45" s="36"/>
      <c r="F45" s="36"/>
      <c r="G45" s="36"/>
      <c r="H45" s="156"/>
      <c r="I45" s="156"/>
      <c r="J45" s="157"/>
      <c r="K45" s="160"/>
      <c r="L45" s="161"/>
      <c r="M45" s="12"/>
      <c r="R45" s="151"/>
      <c r="S45" s="152"/>
      <c r="T45" s="152"/>
      <c r="U45" s="152"/>
      <c r="V45" s="152"/>
      <c r="W45" s="153"/>
    </row>
    <row r="46" spans="2:23" ht="9" customHeight="1" x14ac:dyDescent="0.2">
      <c r="B46" s="154"/>
      <c r="C46" s="155"/>
      <c r="D46" s="162"/>
      <c r="E46" s="36"/>
      <c r="F46" s="36"/>
      <c r="G46" s="36"/>
      <c r="H46" s="156"/>
      <c r="I46" s="156"/>
      <c r="J46" s="157"/>
      <c r="K46" s="160"/>
      <c r="L46" s="161"/>
      <c r="M46" s="12"/>
      <c r="R46" s="151"/>
      <c r="S46" s="152"/>
      <c r="T46" s="152"/>
      <c r="U46" s="152"/>
      <c r="V46" s="152"/>
      <c r="W46" s="153"/>
    </row>
    <row r="47" spans="2:23" ht="9.75" customHeight="1" x14ac:dyDescent="0.2">
      <c r="B47" s="154"/>
      <c r="C47" s="155"/>
      <c r="D47" s="162"/>
      <c r="E47" s="40"/>
      <c r="F47" s="163" t="s">
        <v>37</v>
      </c>
      <c r="G47" s="164" t="s">
        <v>38</v>
      </c>
      <c r="H47" s="156"/>
      <c r="I47" s="156"/>
      <c r="J47" s="157"/>
      <c r="K47" s="160"/>
      <c r="L47" s="161"/>
      <c r="M47" s="12"/>
      <c r="R47" s="151"/>
      <c r="S47" s="152"/>
      <c r="T47" s="152"/>
      <c r="U47" s="152"/>
      <c r="V47" s="152"/>
      <c r="W47" s="153"/>
    </row>
    <row r="48" spans="2:23" ht="9.75" customHeight="1" x14ac:dyDescent="0.2">
      <c r="B48" s="165"/>
      <c r="C48" s="166"/>
      <c r="D48" s="167" t="s">
        <v>5</v>
      </c>
      <c r="E48" s="168"/>
      <c r="F48" s="169">
        <v>1.2</v>
      </c>
      <c r="G48" s="169" t="s">
        <v>39</v>
      </c>
      <c r="H48" s="170"/>
      <c r="I48" s="12"/>
      <c r="J48" s="171" t="s">
        <v>40</v>
      </c>
      <c r="K48" s="172">
        <v>0</v>
      </c>
      <c r="L48" s="173"/>
      <c r="M48" s="12"/>
      <c r="R48" s="151"/>
      <c r="S48" s="152"/>
      <c r="T48" s="152"/>
      <c r="U48" s="152"/>
      <c r="V48" s="152"/>
      <c r="W48" s="153"/>
    </row>
    <row r="49" spans="2:23" ht="9.75" customHeight="1" x14ac:dyDescent="0.2">
      <c r="B49" s="165"/>
      <c r="C49" s="121"/>
      <c r="D49" s="12" t="s">
        <v>41</v>
      </c>
      <c r="E49" s="174"/>
      <c r="F49" s="175">
        <v>1.2</v>
      </c>
      <c r="G49" s="176">
        <v>1.2</v>
      </c>
      <c r="H49" s="170"/>
      <c r="I49" s="12"/>
      <c r="J49" s="177" t="s">
        <v>42</v>
      </c>
      <c r="K49" s="172">
        <v>1.2</v>
      </c>
      <c r="L49" s="173"/>
      <c r="M49" s="12"/>
      <c r="R49" s="151"/>
      <c r="S49" s="152"/>
      <c r="T49" s="152"/>
      <c r="U49" s="152"/>
      <c r="V49" s="152"/>
      <c r="W49" s="153"/>
    </row>
    <row r="50" spans="2:23" ht="9" customHeight="1" x14ac:dyDescent="0.2">
      <c r="B50" s="116"/>
      <c r="C50" s="121"/>
      <c r="D50" s="178" t="s">
        <v>43</v>
      </c>
      <c r="E50" s="179"/>
      <c r="F50" s="138" t="s">
        <v>44</v>
      </c>
      <c r="G50" s="180"/>
      <c r="H50" s="12"/>
      <c r="I50" s="12"/>
      <c r="J50" s="171" t="s">
        <v>45</v>
      </c>
      <c r="K50" s="172">
        <v>0.86820276497695859</v>
      </c>
      <c r="L50" s="173"/>
      <c r="M50" s="12"/>
      <c r="R50" s="151"/>
      <c r="S50" s="152"/>
      <c r="T50" s="152"/>
      <c r="U50" s="152"/>
      <c r="V50" s="152"/>
      <c r="W50" s="153"/>
    </row>
    <row r="51" spans="2:23" ht="9" customHeight="1" x14ac:dyDescent="0.2">
      <c r="B51" s="165"/>
      <c r="C51" s="121"/>
      <c r="D51" s="181" t="s">
        <v>46</v>
      </c>
      <c r="E51" s="182"/>
      <c r="F51" s="136" t="s">
        <v>47</v>
      </c>
      <c r="G51" s="40"/>
      <c r="H51" s="12"/>
      <c r="I51" s="12"/>
      <c r="J51" s="171" t="s">
        <v>48</v>
      </c>
      <c r="K51" s="172">
        <v>0.86820276497695859</v>
      </c>
      <c r="L51" s="173"/>
      <c r="M51" s="12"/>
      <c r="R51" s="151"/>
      <c r="S51" s="152"/>
      <c r="T51" s="152"/>
      <c r="U51" s="152"/>
      <c r="V51" s="152"/>
      <c r="W51" s="153"/>
    </row>
    <row r="52" spans="2:23" ht="11.25" x14ac:dyDescent="0.15">
      <c r="B52" s="132"/>
      <c r="C52" s="41"/>
      <c r="D52" s="41"/>
      <c r="E52" s="41"/>
      <c r="F52" s="41"/>
      <c r="G52" s="41"/>
      <c r="H52" s="41"/>
      <c r="I52" s="41"/>
      <c r="J52" s="183"/>
      <c r="K52" s="184"/>
      <c r="L52" s="185"/>
      <c r="M52" s="12"/>
      <c r="R52" s="151"/>
      <c r="S52" s="152"/>
      <c r="T52" s="152"/>
      <c r="U52" s="152"/>
      <c r="V52" s="152"/>
      <c r="W52" s="153"/>
    </row>
    <row r="53" spans="2:23" ht="11.25" x14ac:dyDescent="0.2">
      <c r="B53" s="12"/>
      <c r="C53" s="12"/>
      <c r="D53" s="12"/>
      <c r="E53" s="12"/>
      <c r="F53" s="186"/>
      <c r="G53" s="186"/>
      <c r="H53" s="186"/>
      <c r="I53" s="12"/>
      <c r="J53" s="187"/>
      <c r="K53" s="188"/>
      <c r="L53" s="126"/>
      <c r="M53" s="12"/>
      <c r="R53" s="151"/>
      <c r="S53" s="152"/>
      <c r="T53" s="152"/>
      <c r="U53" s="152"/>
      <c r="V53" s="152"/>
      <c r="W53" s="189"/>
    </row>
    <row r="54" spans="2:23" x14ac:dyDescent="0.15">
      <c r="B54" s="190"/>
      <c r="C54" s="191"/>
      <c r="D54" s="191"/>
      <c r="E54" s="191"/>
      <c r="F54" s="191"/>
      <c r="G54" s="191" t="s">
        <v>49</v>
      </c>
      <c r="H54" s="191"/>
      <c r="I54" s="191"/>
      <c r="J54" s="191"/>
      <c r="K54" s="191"/>
      <c r="L54" s="192"/>
      <c r="M54" s="12"/>
    </row>
    <row r="55" spans="2:23" x14ac:dyDescent="0.15">
      <c r="B55" s="116"/>
      <c r="C55" s="12"/>
      <c r="D55" s="12"/>
      <c r="E55" s="12"/>
      <c r="F55" s="12"/>
      <c r="G55" s="12"/>
      <c r="H55" s="12"/>
      <c r="I55" s="12"/>
      <c r="J55" s="12"/>
      <c r="K55" s="224" t="s">
        <v>50</v>
      </c>
      <c r="L55" s="225"/>
      <c r="M55" s="12"/>
    </row>
    <row r="56" spans="2:23" x14ac:dyDescent="0.15">
      <c r="B56" s="193"/>
      <c r="C56" s="156"/>
      <c r="E56" s="117" t="s">
        <v>51</v>
      </c>
      <c r="F56" s="117"/>
      <c r="G56" s="156" t="s">
        <v>52</v>
      </c>
      <c r="H56" s="156"/>
      <c r="I56" s="156"/>
      <c r="J56" s="47"/>
      <c r="K56" s="226">
        <v>45748</v>
      </c>
      <c r="L56" s="227"/>
      <c r="M56" s="12"/>
    </row>
    <row r="57" spans="2:23" x14ac:dyDescent="0.15">
      <c r="B57" s="194" t="s">
        <v>53</v>
      </c>
      <c r="C57" s="195"/>
      <c r="D57" s="195"/>
      <c r="E57" s="196" t="s">
        <v>54</v>
      </c>
      <c r="F57" s="196"/>
      <c r="G57" s="195" t="s">
        <v>55</v>
      </c>
      <c r="H57" s="195" t="s">
        <v>56</v>
      </c>
      <c r="I57" s="195"/>
      <c r="J57" s="67"/>
      <c r="K57" s="158"/>
      <c r="L57" s="197"/>
      <c r="M57" s="12"/>
    </row>
    <row r="58" spans="2:23" ht="10.5" customHeight="1" x14ac:dyDescent="0.15">
      <c r="B58" s="198" t="s">
        <v>5</v>
      </c>
      <c r="C58" s="41"/>
      <c r="D58" s="41"/>
      <c r="E58" s="133" t="s">
        <v>57</v>
      </c>
      <c r="F58" s="133"/>
      <c r="G58" s="41" t="s">
        <v>58</v>
      </c>
      <c r="H58" s="133" t="s">
        <v>59</v>
      </c>
      <c r="I58" s="133"/>
      <c r="J58" s="199"/>
      <c r="K58" s="200">
        <v>0</v>
      </c>
      <c r="L58" s="201"/>
      <c r="M58" s="12"/>
    </row>
    <row r="59" spans="2:23" ht="8.4499999999999993" customHeight="1" x14ac:dyDescent="0.15">
      <c r="B59" s="120" t="s">
        <v>7</v>
      </c>
      <c r="C59" s="12"/>
      <c r="D59" s="12"/>
      <c r="E59" s="126" t="s">
        <v>60</v>
      </c>
      <c r="F59" s="126"/>
      <c r="G59" s="12" t="s">
        <v>61</v>
      </c>
      <c r="H59" s="126" t="s">
        <v>59</v>
      </c>
      <c r="I59" s="126"/>
      <c r="J59" s="121"/>
      <c r="K59" s="202">
        <v>286</v>
      </c>
      <c r="L59" s="179"/>
      <c r="M59" s="12"/>
    </row>
    <row r="60" spans="2:23" ht="8.85" customHeight="1" x14ac:dyDescent="0.15">
      <c r="B60" s="198"/>
      <c r="C60" s="41"/>
      <c r="D60" s="41"/>
      <c r="E60" s="133" t="s">
        <v>62</v>
      </c>
      <c r="F60" s="133"/>
      <c r="G60" s="41"/>
      <c r="H60" s="133" t="s">
        <v>59</v>
      </c>
      <c r="I60" s="133"/>
      <c r="J60" s="137"/>
      <c r="K60" s="203"/>
      <c r="L60" s="182"/>
      <c r="M60" s="12"/>
    </row>
    <row r="61" spans="2:23" ht="8.85" customHeight="1" x14ac:dyDescent="0.15">
      <c r="B61" s="120" t="s">
        <v>8</v>
      </c>
      <c r="C61" s="12"/>
      <c r="D61" s="12"/>
      <c r="E61" s="12" t="s">
        <v>63</v>
      </c>
      <c r="F61" s="12"/>
      <c r="G61" s="12" t="s">
        <v>63</v>
      </c>
      <c r="H61" s="126" t="s">
        <v>59</v>
      </c>
      <c r="I61" s="126"/>
      <c r="J61" s="121"/>
      <c r="K61" s="202">
        <v>314</v>
      </c>
      <c r="L61" s="179"/>
      <c r="M61" s="12"/>
    </row>
    <row r="62" spans="2:23" ht="8.85" customHeight="1" x14ac:dyDescent="0.15">
      <c r="B62" s="120"/>
      <c r="C62" s="12"/>
      <c r="D62" s="12"/>
      <c r="E62" s="12" t="s">
        <v>64</v>
      </c>
      <c r="F62" s="12"/>
      <c r="G62" s="12" t="s">
        <v>64</v>
      </c>
      <c r="H62" s="126" t="s">
        <v>59</v>
      </c>
      <c r="I62" s="126"/>
      <c r="J62" s="121"/>
      <c r="K62" s="204"/>
      <c r="L62" s="205"/>
      <c r="M62" s="12"/>
    </row>
    <row r="63" spans="2:23" ht="8.85" customHeight="1" x14ac:dyDescent="0.15">
      <c r="B63" s="198"/>
      <c r="C63" s="41"/>
      <c r="D63" s="41"/>
      <c r="E63" s="41" t="s">
        <v>65</v>
      </c>
      <c r="F63" s="41"/>
      <c r="G63" s="41" t="s">
        <v>65</v>
      </c>
      <c r="H63" s="133" t="s">
        <v>66</v>
      </c>
      <c r="I63" s="133"/>
      <c r="J63" s="137"/>
      <c r="K63" s="203"/>
      <c r="L63" s="182"/>
      <c r="M63" s="12"/>
    </row>
    <row r="64" spans="2:23" ht="12.75" x14ac:dyDescent="0.15">
      <c r="B64" s="198" t="s">
        <v>10</v>
      </c>
      <c r="C64" s="41"/>
      <c r="D64" s="41"/>
      <c r="E64" s="133" t="s">
        <v>67</v>
      </c>
      <c r="F64" s="133"/>
      <c r="G64" s="133" t="s">
        <v>67</v>
      </c>
      <c r="H64" s="133" t="s">
        <v>68</v>
      </c>
      <c r="I64" s="133"/>
      <c r="J64" s="137"/>
      <c r="K64" s="200">
        <v>120</v>
      </c>
      <c r="L64" s="201"/>
      <c r="M64" s="12"/>
    </row>
    <row r="65" spans="2:15" ht="12.75" x14ac:dyDescent="0.15">
      <c r="B65" s="132"/>
      <c r="C65" s="41"/>
      <c r="D65" s="41"/>
      <c r="E65" s="41"/>
      <c r="F65" s="41"/>
      <c r="G65" s="41"/>
      <c r="H65" s="41"/>
      <c r="I65" s="41"/>
      <c r="J65" s="81" t="s">
        <v>69</v>
      </c>
      <c r="K65" s="200">
        <f>SUM(K58:K64)</f>
        <v>720</v>
      </c>
      <c r="L65" s="201"/>
      <c r="M65" s="12"/>
    </row>
    <row r="66" spans="2:15" ht="3.75" customHeight="1" x14ac:dyDescent="0.15">
      <c r="B66" s="12"/>
      <c r="C66" s="12"/>
      <c r="D66" s="12"/>
      <c r="E66" s="12"/>
      <c r="F66" s="12"/>
      <c r="G66" s="12"/>
      <c r="H66" s="12"/>
      <c r="I66" s="12"/>
      <c r="J66" s="92"/>
      <c r="K66" s="118"/>
      <c r="L66" s="118"/>
      <c r="M66" s="12"/>
    </row>
    <row r="67" spans="2:15" ht="8.4499999999999993" customHeight="1" x14ac:dyDescent="0.15">
      <c r="B67" s="12" t="s">
        <v>70</v>
      </c>
      <c r="C67" s="12"/>
      <c r="D67" s="12"/>
      <c r="E67" s="12"/>
      <c r="F67" s="12"/>
      <c r="G67" s="12"/>
      <c r="H67" s="12"/>
      <c r="I67" s="12"/>
      <c r="J67" s="92"/>
      <c r="K67" s="118"/>
      <c r="L67" s="118"/>
      <c r="M67" s="12"/>
    </row>
    <row r="68" spans="2:15" ht="3.2" customHeight="1" x14ac:dyDescent="0.15"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12"/>
    </row>
    <row r="69" spans="2:15" ht="9" customHeight="1" x14ac:dyDescent="0.2">
      <c r="B69" s="207" t="s">
        <v>71</v>
      </c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36"/>
      <c r="O69" s="36"/>
    </row>
    <row r="70" spans="2:15" ht="10.15" customHeight="1" x14ac:dyDescent="0.15">
      <c r="B70" s="209" t="s">
        <v>72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12"/>
    </row>
    <row r="71" spans="2:15" ht="4.7" customHeight="1" x14ac:dyDescent="0.15"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12"/>
    </row>
    <row r="72" spans="2:15" ht="8.1" customHeight="1" x14ac:dyDescent="0.15">
      <c r="B72" s="97" t="s">
        <v>73</v>
      </c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12"/>
    </row>
    <row r="73" spans="2:15" ht="8.85" customHeight="1" x14ac:dyDescent="0.15">
      <c r="B73" s="97" t="s">
        <v>74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12"/>
    </row>
    <row r="74" spans="2:15" ht="9.75" customHeight="1" x14ac:dyDescent="0.15">
      <c r="B74" s="97" t="s">
        <v>75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12"/>
    </row>
    <row r="75" spans="2:15" ht="9.75" customHeight="1" x14ac:dyDescent="0.15">
      <c r="B75" s="97" t="s">
        <v>76</v>
      </c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12"/>
    </row>
    <row r="76" spans="2:15" ht="10.15" customHeight="1" x14ac:dyDescent="0.15">
      <c r="B76" s="97" t="s">
        <v>77</v>
      </c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12"/>
    </row>
    <row r="77" spans="2:15" ht="10.15" customHeight="1" x14ac:dyDescent="0.15">
      <c r="B77" s="97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12"/>
    </row>
    <row r="78" spans="2:15" ht="9" customHeight="1" x14ac:dyDescent="0.15">
      <c r="B78" s="212" t="s">
        <v>78</v>
      </c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12"/>
    </row>
    <row r="79" spans="2:15" ht="9" customHeight="1" x14ac:dyDescent="0.15">
      <c r="B79" s="212" t="s">
        <v>79</v>
      </c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12"/>
    </row>
    <row r="80" spans="2:15" ht="9" customHeight="1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12"/>
    </row>
    <row r="81" spans="2:15" ht="9" customHeight="1" x14ac:dyDescent="0.2">
      <c r="B81" s="214" t="str">
        <f>"- NOTE:  PG&amp;E reserves all of its available rights and remedies to revise this posting retroactive to "&amp;TEXT(B8,"mmmm d, yyyy")&amp;"."</f>
        <v>- NOTE:  PG&amp;E reserves all of its available rights and remedies to revise this posting retroactive to April 1, 2025.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12"/>
    </row>
    <row r="82" spans="2:15" ht="3.75" customHeight="1" x14ac:dyDescent="0.15"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12"/>
    </row>
    <row r="83" spans="2:15" ht="8.4499999999999993" customHeight="1" x14ac:dyDescent="0.15">
      <c r="B83" s="215" t="s">
        <v>80</v>
      </c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12"/>
    </row>
    <row r="84" spans="2:15" ht="3.2" customHeight="1" x14ac:dyDescent="0.15"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12"/>
    </row>
    <row r="85" spans="2:15" ht="9" customHeight="1" x14ac:dyDescent="0.2">
      <c r="B85" s="217" t="s">
        <v>81</v>
      </c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18"/>
      <c r="O85" s="218"/>
    </row>
    <row r="86" spans="2:15" x14ac:dyDescent="0.15"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12"/>
    </row>
    <row r="87" spans="2:15" x14ac:dyDescent="0.15">
      <c r="B87" s="220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12"/>
    </row>
    <row r="88" spans="2:15" ht="9" customHeight="1" x14ac:dyDescent="0.15"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12"/>
    </row>
    <row r="89" spans="2:15" x14ac:dyDescent="0.15">
      <c r="J89" s="13"/>
      <c r="K89" s="13"/>
      <c r="L89" s="13"/>
      <c r="M89" s="12"/>
    </row>
    <row r="90" spans="2:15" ht="9" customHeight="1" x14ac:dyDescent="0.15">
      <c r="J90" s="13"/>
      <c r="K90" s="13"/>
      <c r="L90" s="13"/>
      <c r="M90" s="12"/>
    </row>
    <row r="91" spans="2:15" ht="9" customHeight="1" x14ac:dyDescent="0.15">
      <c r="B91" s="221"/>
      <c r="C91" s="222"/>
      <c r="D91" s="222"/>
      <c r="E91" s="222"/>
      <c r="F91" s="12"/>
      <c r="G91" s="222"/>
      <c r="H91" s="222"/>
      <c r="I91" s="222"/>
      <c r="J91" s="222"/>
      <c r="K91" s="222"/>
      <c r="L91" s="222"/>
      <c r="M91" s="12"/>
    </row>
    <row r="92" spans="2:15" ht="9" customHeight="1" x14ac:dyDescent="0.15">
      <c r="J92" s="13"/>
      <c r="K92" s="13"/>
      <c r="L92" s="13"/>
      <c r="M92" s="12"/>
    </row>
    <row r="93" spans="2:15" x14ac:dyDescent="0.15">
      <c r="J93" s="13"/>
      <c r="K93" s="13"/>
      <c r="L93" s="13"/>
      <c r="M93" s="12"/>
    </row>
    <row r="94" spans="2:15" x14ac:dyDescent="0.15">
      <c r="B94" s="12"/>
      <c r="C94" s="12"/>
      <c r="D94" s="12"/>
      <c r="E94" s="12"/>
      <c r="F94" s="12"/>
      <c r="G94" s="12"/>
      <c r="H94" s="12"/>
      <c r="I94" s="12"/>
      <c r="J94" s="92"/>
      <c r="K94" s="92"/>
      <c r="L94" s="126"/>
      <c r="M94" s="12"/>
    </row>
    <row r="95" spans="2:15" x14ac:dyDescent="0.15">
      <c r="B95" s="12"/>
      <c r="C95" s="12"/>
      <c r="D95" s="12"/>
      <c r="E95" s="12"/>
      <c r="F95" s="12"/>
      <c r="G95" s="12"/>
      <c r="H95" s="12"/>
      <c r="I95" s="12"/>
      <c r="J95" s="92"/>
      <c r="K95" s="92"/>
      <c r="L95" s="126"/>
      <c r="M95" s="12"/>
    </row>
    <row r="96" spans="2:15" x14ac:dyDescent="0.15">
      <c r="B96" s="12"/>
      <c r="C96" s="12"/>
      <c r="D96" s="12"/>
      <c r="E96" s="12"/>
      <c r="F96" s="12"/>
      <c r="G96" s="12"/>
      <c r="H96" s="12"/>
      <c r="I96" s="12"/>
      <c r="J96" s="92"/>
      <c r="K96" s="92"/>
      <c r="L96" s="126"/>
      <c r="M96" s="12"/>
    </row>
    <row r="97" spans="2:13" x14ac:dyDescent="0.15">
      <c r="B97" s="12"/>
      <c r="C97" s="12"/>
      <c r="D97" s="12"/>
      <c r="E97" s="12"/>
      <c r="F97" s="12"/>
      <c r="G97" s="12"/>
      <c r="H97" s="12"/>
      <c r="I97" s="12"/>
      <c r="J97" s="92"/>
      <c r="K97" s="92"/>
      <c r="L97" s="126"/>
      <c r="M97" s="12"/>
    </row>
    <row r="98" spans="2:13" x14ac:dyDescent="0.15">
      <c r="B98" s="12"/>
      <c r="C98" s="12"/>
      <c r="D98" s="12"/>
      <c r="E98" s="12"/>
      <c r="F98" s="12"/>
      <c r="G98" s="12"/>
      <c r="H98" s="12"/>
      <c r="I98" s="12"/>
      <c r="J98" s="92"/>
      <c r="K98" s="92"/>
      <c r="L98" s="126"/>
    </row>
    <row r="99" spans="2:13" x14ac:dyDescent="0.15">
      <c r="B99" s="12"/>
      <c r="C99" s="12"/>
      <c r="D99" s="12"/>
      <c r="E99" s="12"/>
      <c r="F99" s="12"/>
      <c r="G99" s="12"/>
      <c r="H99" s="12"/>
      <c r="I99" s="12"/>
      <c r="J99" s="92"/>
      <c r="K99" s="92"/>
      <c r="L99" s="126"/>
    </row>
  </sheetData>
  <sheetProtection sheet="1" objects="1" scenarios="1"/>
  <mergeCells count="2">
    <mergeCell ref="K55:L55"/>
    <mergeCell ref="K56:L56"/>
  </mergeCells>
  <printOptions horizontalCentered="1"/>
  <pageMargins left="0.5" right="0.5" top="0.5" bottom="0.35" header="0.2" footer="0.15"/>
  <pageSetup scale="88" orientation="portrait" r:id="rId1"/>
  <headerFooter alignWithMargins="0">
    <oddFooter>&amp;C&amp;1#&amp;"Calibri"&amp;12&amp;K000000Internal</oddFooter>
  </headerFooter>
  <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VAR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Wooldridge, Tucker</dc:creator>
  <cp:lastModifiedBy>Wooldridge, Tucker</cp:lastModifiedBy>
  <dcterms:created xsi:type="dcterms:W3CDTF">2025-04-04T20:40:13Z</dcterms:created>
  <dcterms:modified xsi:type="dcterms:W3CDTF">2025-04-07T20:12:53Z</dcterms:modified>
</cp:coreProperties>
</file>